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42" i="2" l="1"/>
  <c r="G150" i="2" l="1"/>
  <c r="G160" i="2"/>
  <c r="G129" i="2"/>
  <c r="G933" i="2"/>
  <c r="G854" i="2"/>
  <c r="G455" i="2"/>
  <c r="G360" i="2"/>
  <c r="G362" i="2"/>
  <c r="G314" i="2"/>
  <c r="G36" i="2" l="1"/>
  <c r="G84" i="2" l="1"/>
  <c r="G561" i="2" l="1"/>
  <c r="G166" i="2" l="1"/>
  <c r="G133" i="2" l="1"/>
  <c r="G139" i="2"/>
  <c r="G350" i="2"/>
  <c r="G1008" i="2" l="1"/>
  <c r="G366" i="2" l="1"/>
  <c r="G1013" i="2" l="1"/>
  <c r="G1011" i="2"/>
  <c r="G1006" i="2"/>
  <c r="G965" i="2"/>
  <c r="G963" i="2"/>
  <c r="G958" i="2"/>
  <c r="G955" i="2"/>
  <c r="G949" i="2"/>
  <c r="G938" i="2"/>
  <c r="G936" i="2"/>
  <c r="G929" i="2"/>
  <c r="G926" i="2"/>
  <c r="G920" i="2"/>
  <c r="G910" i="2"/>
  <c r="G908" i="2"/>
  <c r="G906" i="2"/>
  <c r="G902" i="2"/>
  <c r="G899" i="2"/>
  <c r="G893" i="2"/>
  <c r="G859" i="2"/>
  <c r="G856" i="2"/>
  <c r="G850" i="2"/>
  <c r="G845" i="2"/>
  <c r="G839" i="2"/>
  <c r="G800" i="2"/>
  <c r="G798" i="2"/>
  <c r="G796" i="2"/>
  <c r="G792" i="2"/>
  <c r="G789" i="2"/>
  <c r="G783" i="2"/>
  <c r="G745" i="2"/>
  <c r="G742" i="2"/>
  <c r="G737" i="2"/>
  <c r="G734" i="2"/>
  <c r="G728" i="2"/>
  <c r="G689" i="2"/>
  <c r="G687" i="2"/>
  <c r="G685" i="2"/>
  <c r="G681" i="2"/>
  <c r="G678" i="2"/>
  <c r="G672" i="2"/>
  <c r="G638" i="2"/>
  <c r="G635" i="2"/>
  <c r="G630" i="2"/>
  <c r="G626" i="2"/>
  <c r="G622" i="2"/>
  <c r="G616" i="2"/>
  <c r="G600" i="2"/>
  <c r="G598" i="2"/>
  <c r="G587" i="2"/>
  <c r="G585" i="2"/>
  <c r="G581" i="2"/>
  <c r="G579" i="2"/>
  <c r="G571" i="2"/>
  <c r="G567" i="2"/>
  <c r="G531" i="2"/>
  <c r="G522" i="2"/>
  <c r="G518" i="2"/>
  <c r="G514" i="2"/>
  <c r="G511" i="2"/>
  <c r="G505" i="2"/>
  <c r="G472" i="2"/>
  <c r="G469" i="2"/>
  <c r="G467" i="2"/>
  <c r="G465" i="2"/>
  <c r="G459" i="2"/>
  <c r="G449" i="2"/>
  <c r="G432" i="2"/>
  <c r="G430" i="2"/>
  <c r="G426" i="2"/>
  <c r="G423" i="2"/>
  <c r="G417" i="2"/>
  <c r="G406" i="2"/>
  <c r="G404" i="2"/>
  <c r="G400" i="2"/>
  <c r="G397" i="2"/>
  <c r="G391" i="2"/>
  <c r="G369" i="2"/>
  <c r="G347" i="2"/>
  <c r="G345" i="2"/>
  <c r="G339" i="2"/>
  <c r="G324" i="2"/>
  <c r="G322" i="2"/>
  <c r="G320" i="2"/>
  <c r="G311" i="2"/>
  <c r="G308" i="2"/>
  <c r="G301" i="2"/>
  <c r="G297" i="2"/>
  <c r="G291" i="2"/>
  <c r="G177" i="2"/>
  <c r="G175" i="2"/>
  <c r="G173" i="2"/>
  <c r="G172" i="2"/>
  <c r="G170" i="2"/>
  <c r="G168" i="2"/>
  <c r="G165" i="2"/>
  <c r="G163" i="2"/>
  <c r="G161" i="2"/>
  <c r="G159" i="2"/>
  <c r="G158" i="2"/>
  <c r="G157" i="2"/>
  <c r="G156" i="2"/>
  <c r="G154" i="2"/>
  <c r="G152" i="2"/>
  <c r="G149" i="2"/>
  <c r="G148" i="2"/>
  <c r="G146" i="2"/>
  <c r="G144" i="2"/>
  <c r="G141" i="2"/>
  <c r="G138" i="2"/>
  <c r="G137" i="2"/>
  <c r="G136" i="2"/>
  <c r="G135" i="2"/>
  <c r="G134" i="2"/>
  <c r="G132" i="2"/>
  <c r="G130" i="2"/>
  <c r="G128" i="2"/>
  <c r="G127" i="2"/>
  <c r="G125" i="2"/>
  <c r="G123" i="2"/>
  <c r="G122" i="2"/>
  <c r="G121" i="2"/>
  <c r="G120" i="2"/>
  <c r="G119" i="2"/>
  <c r="G89" i="2"/>
  <c r="G86" i="2"/>
  <c r="G82" i="2"/>
  <c r="G78" i="2"/>
  <c r="G72" i="2"/>
  <c r="G69" i="2"/>
  <c r="G66" i="2"/>
  <c r="G63" i="2"/>
  <c r="G147" i="2" l="1"/>
  <c r="G967" i="2"/>
  <c r="G691" i="2"/>
  <c r="G752" i="2"/>
  <c r="G602" i="2"/>
  <c r="G640" i="2"/>
  <c r="G474" i="2"/>
  <c r="G434" i="2"/>
  <c r="G408" i="2"/>
  <c r="G167" i="2"/>
  <c r="G164" i="2" s="1"/>
  <c r="G151" i="2"/>
  <c r="G162" i="2"/>
  <c r="G145" i="2"/>
  <c r="G153" i="2"/>
  <c r="G143" i="2"/>
  <c r="G174" i="2"/>
  <c r="G124" i="2"/>
  <c r="G169" i="2"/>
  <c r="G176" i="2"/>
  <c r="G131" i="2"/>
  <c r="G371" i="2"/>
  <c r="G861" i="2"/>
  <c r="G940" i="2"/>
  <c r="G171" i="2"/>
  <c r="G1016" i="2"/>
  <c r="G140" i="2"/>
  <c r="G802" i="2"/>
  <c r="G912" i="2"/>
  <c r="G533" i="2"/>
  <c r="G326" i="2"/>
  <c r="G62" i="2"/>
  <c r="G155" i="2"/>
  <c r="G126" i="2"/>
  <c r="G118" i="2"/>
  <c r="G91" i="2" l="1"/>
  <c r="G969" i="2"/>
  <c r="G178" i="2"/>
  <c r="G1019" i="2" l="1"/>
</calcChain>
</file>

<file path=xl/sharedStrings.xml><?xml version="1.0" encoding="utf-8"?>
<sst xmlns="http://schemas.openxmlformats.org/spreadsheetml/2006/main" count="1046" uniqueCount="322">
  <si>
    <t xml:space="preserve"> </t>
  </si>
  <si>
    <t>PRIHODI</t>
  </si>
  <si>
    <t>Ekon.</t>
  </si>
  <si>
    <t>klas.</t>
  </si>
  <si>
    <t>O     P      I     S</t>
  </si>
  <si>
    <t>Porezi</t>
  </si>
  <si>
    <t>Ustupljeni porezi</t>
  </si>
  <si>
    <t>711-1</t>
  </si>
  <si>
    <t>Porez na dohodak fizičkih lica</t>
  </si>
  <si>
    <t>711-3-2</t>
  </si>
  <si>
    <t xml:space="preserve">Porez na promet nepokretnosti </t>
  </si>
  <si>
    <t>Lokalni porezi</t>
  </si>
  <si>
    <t>711-3-1</t>
  </si>
  <si>
    <t>Porez na nepokretnosti</t>
  </si>
  <si>
    <t>711-7-5</t>
  </si>
  <si>
    <t>Prirez porezu na dohodak fizičkih lica</t>
  </si>
  <si>
    <t>Takse</t>
  </si>
  <si>
    <t>713-1-2</t>
  </si>
  <si>
    <t>Lokalne administrativne takse</t>
  </si>
  <si>
    <t>713-5-1</t>
  </si>
  <si>
    <t>Lokalne komunalne takse</t>
  </si>
  <si>
    <t>Naknade</t>
  </si>
  <si>
    <t>714-1</t>
  </si>
  <si>
    <t>Naknada za koriš. dobara od opšteg interesa</t>
  </si>
  <si>
    <t>714-6</t>
  </si>
  <si>
    <t>Naknada za komu.opremanje građevinskog zemljišta</t>
  </si>
  <si>
    <t>714-7</t>
  </si>
  <si>
    <t xml:space="preserve">Naknada za korišćenje opštinskih puteva </t>
  </si>
  <si>
    <t>714-8-4</t>
  </si>
  <si>
    <t>Ostali prihodi</t>
  </si>
  <si>
    <t>715-3-1</t>
  </si>
  <si>
    <t>Prihodi koje OLU ostvaruju vršenjem svoje djelatnosti</t>
  </si>
  <si>
    <t>715-3-2</t>
  </si>
  <si>
    <t>715-5</t>
  </si>
  <si>
    <t>Primici od prodaje imovine</t>
  </si>
  <si>
    <t>721-1</t>
  </si>
  <si>
    <t>Prodaja nepokretnosti</t>
  </si>
  <si>
    <t>Transferi i dotacije</t>
  </si>
  <si>
    <t>742-1</t>
  </si>
  <si>
    <t>Transferi od budžeta  Države</t>
  </si>
  <si>
    <t>742-6</t>
  </si>
  <si>
    <t>Transferi od Egalizacionog fonda</t>
  </si>
  <si>
    <t>UKUPNI PRIMICI:</t>
  </si>
  <si>
    <t>RASHODI</t>
  </si>
  <si>
    <t>Bruto zarade i doprinosi zaposlenih</t>
  </si>
  <si>
    <t>411-1</t>
  </si>
  <si>
    <t>Neto zarade</t>
  </si>
  <si>
    <t>411-2</t>
  </si>
  <si>
    <t xml:space="preserve">Porezi na zarade </t>
  </si>
  <si>
    <t>411-3</t>
  </si>
  <si>
    <t>Doprinosi na teret zaposlenog</t>
  </si>
  <si>
    <t>411-4</t>
  </si>
  <si>
    <t>Doprinosi na teret poslodavca</t>
  </si>
  <si>
    <t>411-5</t>
  </si>
  <si>
    <t>Opštinski prirez</t>
  </si>
  <si>
    <t>Ostala lična primanja</t>
  </si>
  <si>
    <t>412-6</t>
  </si>
  <si>
    <t>Naknade skupštinskim odbornicima</t>
  </si>
  <si>
    <t>Rashodi za materijal</t>
  </si>
  <si>
    <t>413-1</t>
  </si>
  <si>
    <t>Administrativni materijal</t>
  </si>
  <si>
    <t>413-4</t>
  </si>
  <si>
    <t>Rashodi za električnu energiju</t>
  </si>
  <si>
    <t>413-5</t>
  </si>
  <si>
    <t xml:space="preserve">Rashodi za gorivo        </t>
  </si>
  <si>
    <t>Rashodi za usluge</t>
  </si>
  <si>
    <t>414-1</t>
  </si>
  <si>
    <t>Službena putovanja</t>
  </si>
  <si>
    <t>414-2</t>
  </si>
  <si>
    <t>Reprezentacije</t>
  </si>
  <si>
    <t>414-3</t>
  </si>
  <si>
    <t xml:space="preserve">Komunikacione usluge </t>
  </si>
  <si>
    <t>414-4</t>
  </si>
  <si>
    <t xml:space="preserve">Bankarske usluge </t>
  </si>
  <si>
    <t>414-9</t>
  </si>
  <si>
    <t>Ostale usluge</t>
  </si>
  <si>
    <t>Rashodi za tekuće održavanje</t>
  </si>
  <si>
    <t>415-1</t>
  </si>
  <si>
    <t>Zimsko čišćenje snijega</t>
  </si>
  <si>
    <t>415-3</t>
  </si>
  <si>
    <t>Tekuće održavanje opreme i vozila</t>
  </si>
  <si>
    <t>Kamate</t>
  </si>
  <si>
    <t>416-1</t>
  </si>
  <si>
    <t xml:space="preserve">Kamate finansijskim institucijama </t>
  </si>
  <si>
    <t>Subvencije</t>
  </si>
  <si>
    <t>418-1</t>
  </si>
  <si>
    <t>Ostali izdaci</t>
  </si>
  <si>
    <t>419-6</t>
  </si>
  <si>
    <t>Komunalne naknade</t>
  </si>
  <si>
    <t>419-9</t>
  </si>
  <si>
    <t>Transferi za socijalnu zaštitu</t>
  </si>
  <si>
    <t>421-2</t>
  </si>
  <si>
    <t>Boračko invalidska zaštita</t>
  </si>
  <si>
    <t>Sredstva za tehnološke viškove</t>
  </si>
  <si>
    <t>422-2</t>
  </si>
  <si>
    <t>Otpremnina za tehnološke viškove</t>
  </si>
  <si>
    <t>Transferi instituci, pojedin. nevlad. i javnom  sektoru</t>
  </si>
  <si>
    <t>431-3</t>
  </si>
  <si>
    <t>431-4</t>
  </si>
  <si>
    <t>Transferi nevladinim organizacijama</t>
  </si>
  <si>
    <t>431-5</t>
  </si>
  <si>
    <t>431-6</t>
  </si>
  <si>
    <t>431-8</t>
  </si>
  <si>
    <t>Ostali transferi pojedincima</t>
  </si>
  <si>
    <t>431-9</t>
  </si>
  <si>
    <t>Ostali transferi institucijama</t>
  </si>
  <si>
    <t>Ostali transferi</t>
  </si>
  <si>
    <t>432-6</t>
  </si>
  <si>
    <t>Transferi DOO Komunalno i DOO Vodovod i kanalizacija</t>
  </si>
  <si>
    <t>Kapitalni izdaci</t>
  </si>
  <si>
    <t>441-2</t>
  </si>
  <si>
    <t>441-5</t>
  </si>
  <si>
    <t>Izdaci za opremu</t>
  </si>
  <si>
    <t>441-9</t>
  </si>
  <si>
    <t>Ostali kapitalni izdaci</t>
  </si>
  <si>
    <t>Otplata dugova</t>
  </si>
  <si>
    <t>461-1</t>
  </si>
  <si>
    <t>Otplata kredita finansijskim institucijama</t>
  </si>
  <si>
    <t>Otplata obaveza iz prethodnog perioda</t>
  </si>
  <si>
    <t>Tekuća budžetska rezerva</t>
  </si>
  <si>
    <t>Stalna budžetska rezerva</t>
  </si>
  <si>
    <t>UKUPNI  IZDACI:</t>
  </si>
  <si>
    <t>Služba  Predsjednika  opštine</t>
  </si>
  <si>
    <t xml:space="preserve"> Org.</t>
  </si>
  <si>
    <t>01</t>
  </si>
  <si>
    <t>Rashodi za gorivo</t>
  </si>
  <si>
    <t>Tekuće održavanje opreme</t>
  </si>
  <si>
    <t>Tekuće održavanje vozila</t>
  </si>
  <si>
    <t>Transferi</t>
  </si>
  <si>
    <t>Obrazovne ustanove</t>
  </si>
  <si>
    <t>Humanitarne organizacije</t>
  </si>
  <si>
    <t>Jednokratne socijalne pomoći</t>
  </si>
  <si>
    <t>Jednokratne pomoći za studente i učenike</t>
  </si>
  <si>
    <t>Izdavačka djelatnost</t>
  </si>
  <si>
    <t>S v e g a:</t>
  </si>
  <si>
    <t>02</t>
  </si>
  <si>
    <t>Dan opštine "30. septembar"</t>
  </si>
  <si>
    <t>Političke partije</t>
  </si>
  <si>
    <t>Služba Glavnog administratora</t>
  </si>
  <si>
    <t>03</t>
  </si>
  <si>
    <t>Služba Glavnog gradskog arhitekte</t>
  </si>
  <si>
    <t>Org.</t>
  </si>
  <si>
    <t>04</t>
  </si>
  <si>
    <t>05</t>
  </si>
  <si>
    <t>Rashodi za održavanje higijene</t>
  </si>
  <si>
    <t>Komunikacione telefononske usluge</t>
  </si>
  <si>
    <t>Komunikacione poštanske usluge</t>
  </si>
  <si>
    <t>Usluge obezbjeđenja</t>
  </si>
  <si>
    <t>Islamska vjerska zajednica</t>
  </si>
  <si>
    <t>Pravoslavna vjerska zajednica</t>
  </si>
  <si>
    <t>Sekretarijat za finansije i ekonomski razvoj</t>
  </si>
  <si>
    <t>Usluge revizije</t>
  </si>
  <si>
    <t>DOO  Sportski centar "B.Brdo"</t>
  </si>
  <si>
    <t>JU Centar za kulturu</t>
  </si>
  <si>
    <t>JU "Narodna biblioteka" Rožaje</t>
  </si>
  <si>
    <t>DF Zlatna pahulja</t>
  </si>
  <si>
    <t>JU Zavičajni muzej "Ganića kula"</t>
  </si>
  <si>
    <t>Turistička organizacija</t>
  </si>
  <si>
    <t>Dnevni centar</t>
  </si>
  <si>
    <t>Podsticaj ženskog preduzetništva</t>
  </si>
  <si>
    <t>Otplata duga</t>
  </si>
  <si>
    <t>Otplata kredita finsijskim institucijama</t>
  </si>
  <si>
    <t>07</t>
  </si>
  <si>
    <t>Rashodi za električnu energiju - javna rasvjeta</t>
  </si>
  <si>
    <t>Preuzimanje i smještaj pasa lutalica</t>
  </si>
  <si>
    <t>Podsticaj razvoja poljoprivrede</t>
  </si>
  <si>
    <t>Direkcija za imovinu i zaštitu prava Opštine</t>
  </si>
  <si>
    <t>Služba komunalne policije</t>
  </si>
  <si>
    <t>10</t>
  </si>
  <si>
    <t>Služba zaštite i spašavanja</t>
  </si>
  <si>
    <t>11</t>
  </si>
  <si>
    <t>Rahodi za gorivo</t>
  </si>
  <si>
    <t>Služba za unutrašnju reviziju</t>
  </si>
  <si>
    <t>12</t>
  </si>
  <si>
    <t>Ukupan tekući budžet  I :</t>
  </si>
  <si>
    <t>II  KAPITALNI BUDŽET</t>
  </si>
  <si>
    <t>KAPITALNI IZDACI</t>
  </si>
  <si>
    <t>Izdaci za lokalnu infrastrukturu</t>
  </si>
  <si>
    <t>Komunalna infrastruktura</t>
  </si>
  <si>
    <t>Ukupno kapitalni budžet II :</t>
  </si>
  <si>
    <t>UKUPNI IZDACI ( I+II ) :</t>
  </si>
  <si>
    <t>463-2</t>
  </si>
  <si>
    <t>Sudski sporovi</t>
  </si>
  <si>
    <t>Sekretarijat za društvene djelatnosti</t>
  </si>
  <si>
    <t>Direkcija za investicije, izgradnju i saobraćaj</t>
  </si>
  <si>
    <t xml:space="preserve">Sekretarijat za lokalnu samoupravu </t>
  </si>
  <si>
    <t>Sekretarijat za uređenje prostora i zaštitu životne sredine</t>
  </si>
  <si>
    <t xml:space="preserve">                     I  TEKUĆI  BUDŽET</t>
  </si>
  <si>
    <t>Sekretarijat za poljoprivredu, turizam i vodoprivredu</t>
  </si>
  <si>
    <t>Uprava lokalnih javnih prihoda</t>
  </si>
  <si>
    <t>Služba za skupštinske poslove</t>
  </si>
  <si>
    <t>13</t>
  </si>
  <si>
    <t>14</t>
  </si>
  <si>
    <t>15</t>
  </si>
  <si>
    <t>Sportske organizacije</t>
  </si>
  <si>
    <t>Opštinsko udruženje penzionera</t>
  </si>
  <si>
    <t>Mjesne zajednice</t>
  </si>
  <si>
    <t>Ženske organizacije u političkim subjektima</t>
  </si>
  <si>
    <t>Sandžačke igre</t>
  </si>
  <si>
    <t>06</t>
  </si>
  <si>
    <t>08</t>
  </si>
  <si>
    <t>09</t>
  </si>
  <si>
    <t>463-1</t>
  </si>
  <si>
    <t>471-1</t>
  </si>
  <si>
    <t>472-1</t>
  </si>
  <si>
    <t>Godišnja naknada pri registracija motornih vozila</t>
  </si>
  <si>
    <t>Rashodi za el.energiju</t>
  </si>
  <si>
    <t>Ski centar "Hajla"</t>
  </si>
  <si>
    <t>Stipendije za studente</t>
  </si>
  <si>
    <t>Transferi za jednokratne socijalne pomoći</t>
  </si>
  <si>
    <t>Tranferi političkim partijama, strankama i udruženjima</t>
  </si>
  <si>
    <t>Tranferi  DOO  Komunalno</t>
  </si>
  <si>
    <t>Tranferi  DOO  Vodovod i kanalizacija</t>
  </si>
  <si>
    <t>414-7</t>
  </si>
  <si>
    <t>Saradnja sa međunarodnim organizacijama</t>
  </si>
  <si>
    <t>Usluge stručnog usavršavanja</t>
  </si>
  <si>
    <t>Radne grupe i komisije</t>
  </si>
  <si>
    <t>Troškovi publikacija i glasila u Sl.listu</t>
  </si>
  <si>
    <t>Ostalo</t>
  </si>
  <si>
    <t>Radio difuzni centar</t>
  </si>
  <si>
    <t>Advokatske, notarske i pravne usluge</t>
  </si>
  <si>
    <t>Izdaci po osnovu sudskih troškova</t>
  </si>
  <si>
    <t>414-8</t>
  </si>
  <si>
    <t>Posjete odbornika institucijama, seminari za odbornike</t>
  </si>
  <si>
    <t>Izdaci za izradu lokalnih akcionih planova</t>
  </si>
  <si>
    <t xml:space="preserve">Komisija za usmjeravanje djece sa posebnim potrebama </t>
  </si>
  <si>
    <t>Osiguranje</t>
  </si>
  <si>
    <t>414-6</t>
  </si>
  <si>
    <t>419-2</t>
  </si>
  <si>
    <t>Izdaci za održavanje higjene</t>
  </si>
  <si>
    <t>Svega:</t>
  </si>
  <si>
    <t xml:space="preserve">Rashodi za tekuće održavanje </t>
  </si>
  <si>
    <t>Tretman uništavanja sitnih glodara</t>
  </si>
  <si>
    <t>Tretman uništavanja komaraca(larvi i odraslih formi)</t>
  </si>
  <si>
    <t>Komunikacione telefonske usluge</t>
  </si>
  <si>
    <t xml:space="preserve">Komunikacione telefonske usluge </t>
  </si>
  <si>
    <t>Komunikacione  telefonske usluge</t>
  </si>
  <si>
    <t>413-2</t>
  </si>
  <si>
    <t>Reklamni materijal i publikacije</t>
  </si>
  <si>
    <t>Nabavka vozila</t>
  </si>
  <si>
    <t>Reprezentacije za prijem gostiju</t>
  </si>
  <si>
    <t>Razvoj i unapređenje kulture i sporta</t>
  </si>
  <si>
    <t>Otpremnina za tehnološke viškove (OLU)</t>
  </si>
  <si>
    <t>441-1</t>
  </si>
  <si>
    <t xml:space="preserve">Izdaci za infrastrukturu opšteg značaja </t>
  </si>
  <si>
    <t>Izdaci za infrastrukturu od opšteg značaja</t>
  </si>
  <si>
    <t>Član 3</t>
  </si>
  <si>
    <t>Član 4</t>
  </si>
  <si>
    <t>Za izvršenje Budžeta u cjelini odgovoran je Predsjednik Opštine Rožaje, a za namjensko korišćenje</t>
  </si>
  <si>
    <t xml:space="preserve">budžetskih sredstava odgovoran je budžetski izvršilac u skladu sa članom  37 Zakona o finansiranju </t>
  </si>
  <si>
    <t>lokalne samouprave.</t>
  </si>
  <si>
    <t>Član 5</t>
  </si>
  <si>
    <t>opštine u skladu sa članom 33 Zakona o finansiranju lokalne samouprave. Ugovorene obaveze potrošačke</t>
  </si>
  <si>
    <t>jedinice moraju da budu u skladu sa planiranim i odobrenim sredstvima u skladu sa odlukom o budžetu</t>
  </si>
  <si>
    <t>opštine.</t>
  </si>
  <si>
    <t>Potrošačke jedinice dužne su da budžetska sredstva koriste u granicama utvrđenim odlukom o budžetu</t>
  </si>
  <si>
    <t>Član 6</t>
  </si>
  <si>
    <t xml:space="preserve">Predsjednik opštine može vršiti preusmjeravanje sredstava po pojedinim izdacima i potrošačkim </t>
  </si>
  <si>
    <t>jedinicama u visini do 10% iznosa utvrđenih odlukom o budžetu, shodno članu 36 Zakona o finansiranju</t>
  </si>
  <si>
    <t>lokalne samouprave. Iznos od 10% iz stava 1 ovog člana primjenjuje se na ukupno planirane izdatke</t>
  </si>
  <si>
    <t>potrošačke jedinice čiji se odobreni iznos sredstava smanjuje. Preusmjerena sredstva po pojedinim</t>
  </si>
  <si>
    <t>izdacima i programima raspoređuje se rješenjem predsjednika opštine. Potrošačke jedinice uz odobrenje</t>
  </si>
  <si>
    <t>predsjednika opštine, mogu preusmjeriti odobrena sredstva po pojedinim izdacima, u visini do 10% od</t>
  </si>
  <si>
    <t>iznosa sredstava odobrenih za izdatke čiji se iznos smanjuje.</t>
  </si>
  <si>
    <t>Član 7</t>
  </si>
  <si>
    <t>Sredstva tekuće rezerve koriste se za neplanirane ili nedovoljno planirane izdatke tokom fiskalne godine.</t>
  </si>
  <si>
    <t xml:space="preserve">Sredstva tekuće budžetske rezerve se planiraju najviše do iznosa 2% ukupnih primitaka opštine za </t>
  </si>
  <si>
    <t xml:space="preserve">fiskalnu godinu. Sredstvima tekuće budžetske rezerve raspolaže predsjednik opštine, u skladu sa propisom </t>
  </si>
  <si>
    <t>skupštine opštine u skladu sa članom 38 Zakona o finansiranju lokalne samouprave.</t>
  </si>
  <si>
    <t>Član 8</t>
  </si>
  <si>
    <t>posljedica vanrednih okolnosti. Sredstva stalne budžetske rezerve se planiraju najviše do iznosa od 2%</t>
  </si>
  <si>
    <t>ukupnih primitaka opštine za fiskalnu godinu u skladu sa članom 39 Zakona o finansiranju lokalne</t>
  </si>
  <si>
    <t>samouprave. O korišćenju stalne budžetske rezerve odlučuje predsjednik opštine u skladu sa odlukom</t>
  </si>
  <si>
    <t>skupštine opštine.</t>
  </si>
  <si>
    <t>Član 9</t>
  </si>
  <si>
    <t>SKUPŠTINA OPŠTINE ROŽAJE</t>
  </si>
  <si>
    <t>Broj:____________________</t>
  </si>
  <si>
    <t>Sufinansiranje projekata</t>
  </si>
  <si>
    <t>Sredstva stalne budžetske rezerve koriste se za finansiranje rashoda na ime učešća opštine radi otklanjanja</t>
  </si>
  <si>
    <t>Pozajmice i krediti</t>
  </si>
  <si>
    <t>751-1</t>
  </si>
  <si>
    <t>vrši se u posebnom dijelu koji glasi:</t>
  </si>
  <si>
    <t>POSEBNI DIO</t>
  </si>
  <si>
    <t>LJE Radio televizija Rožaje</t>
  </si>
  <si>
    <t xml:space="preserve">Izrada fasada </t>
  </si>
  <si>
    <t>Transferi institucijama, kulture i sporta</t>
  </si>
  <si>
    <t>Otplata obaveza -CG Telekom</t>
  </si>
  <si>
    <t>Otplata obaveza -CEDIS</t>
  </si>
  <si>
    <t>Otplata obaveza-CEDIS</t>
  </si>
  <si>
    <t>Otplata obaveza-Mtel</t>
  </si>
  <si>
    <t>Budžet za 2023.godinu</t>
  </si>
  <si>
    <t>Prihodi od razgraničenja troškova</t>
  </si>
  <si>
    <t>Reprezentacije za goste i delegacije</t>
  </si>
  <si>
    <t>Čišćenje korita rijeke Ibar</t>
  </si>
  <si>
    <t>Obilježavanje genocida u Srebrenici</t>
  </si>
  <si>
    <t>Zakup kancelarija za političke partije</t>
  </si>
  <si>
    <t>Ozvučenje sjednica SO_e</t>
  </si>
  <si>
    <r>
      <t>Raspored sredstava Budžeta, u iznosu od 8.550.000,00</t>
    </r>
    <r>
      <rPr>
        <sz val="12"/>
        <rFont val="Calibri"/>
        <family val="2"/>
        <charset val="238"/>
      </rPr>
      <t>€</t>
    </r>
    <r>
      <rPr>
        <sz val="12"/>
        <rFont val="Times New Roman"/>
        <family val="1"/>
        <charset val="238"/>
      </rPr>
      <t xml:space="preserve">, po nosiocima, korisnicima i bližim namjenama </t>
    </r>
  </si>
  <si>
    <t xml:space="preserve">Rožaje,_________2022.god. </t>
  </si>
  <si>
    <t>u "Sl.listu CG-opštinski propisi", a primjenjivat će se od 01.01.2023.godine.</t>
  </si>
  <si>
    <t>Odluka o budžetu Opštine Rožaje za 2023.godinu stupa na snagu osmog dana od dana objavljivanja</t>
  </si>
  <si>
    <t xml:space="preserve">         OPŠTI DIO</t>
  </si>
  <si>
    <t xml:space="preserve">                                     Član 1</t>
  </si>
  <si>
    <t>732-1</t>
  </si>
  <si>
    <t xml:space="preserve">Prenešena sredstva </t>
  </si>
  <si>
    <t>Prenešena sredstva iz predhodne godine</t>
  </si>
  <si>
    <t>Nacrt Odluke o budžetu Opštine Rožaje za 2023.god. ( u daljem tekstu:Budžet) utvrđuju se</t>
  </si>
  <si>
    <r>
      <t>primici i izdaci u iznosu od 8.550.000,00</t>
    </r>
    <r>
      <rPr>
        <sz val="12"/>
        <color theme="1"/>
        <rFont val="Calibri"/>
        <family val="2"/>
        <charset val="238"/>
      </rPr>
      <t>€</t>
    </r>
    <r>
      <rPr>
        <sz val="12"/>
        <color theme="1"/>
        <rFont val="Times New Roman"/>
        <family val="1"/>
        <charset val="238"/>
      </rPr>
      <t>.</t>
    </r>
  </si>
  <si>
    <r>
      <t xml:space="preserve">Primici u iznosu od </t>
    </r>
    <r>
      <rPr>
        <b/>
        <sz val="12"/>
        <color theme="1"/>
        <rFont val="Times New Roman"/>
        <family val="1"/>
        <charset val="238"/>
      </rPr>
      <t xml:space="preserve">8.550.000,00 </t>
    </r>
    <r>
      <rPr>
        <b/>
        <sz val="12"/>
        <color theme="1"/>
        <rFont val="Calibri"/>
        <family val="2"/>
        <charset val="238"/>
      </rPr>
      <t>€</t>
    </r>
    <r>
      <rPr>
        <sz val="12"/>
        <color theme="1"/>
        <rFont val="Times New Roman"/>
        <family val="1"/>
        <charset val="238"/>
      </rPr>
      <t xml:space="preserve"> raspoređuju se na:</t>
    </r>
  </si>
  <si>
    <t xml:space="preserve"> I Tekući budžet</t>
  </si>
  <si>
    <t xml:space="preserve"> za tekuće izdatke</t>
  </si>
  <si>
    <t xml:space="preserve"> za tekuću rezervu budžeta</t>
  </si>
  <si>
    <t xml:space="preserve"> za stalnu rezervu budžeta</t>
  </si>
  <si>
    <t xml:space="preserve"> II Kapitalni budžet</t>
  </si>
  <si>
    <t xml:space="preserve">                   Član 2</t>
  </si>
  <si>
    <t xml:space="preserve"> Primici Budžeta Opštine Rožaje za 2023.godinu po izvorima i vrstama, i izdaci po namjenama,</t>
  </si>
  <si>
    <t xml:space="preserve"> utvrđeni su u sljedećim iznosima:</t>
  </si>
  <si>
    <t>Na osnovu člana 32 Zakona o budžetu i fiskalnoj odgovornosti ("Sl.list CG", br.20/14,56/14,70/17, 04/18,</t>
  </si>
  <si>
    <t>Skupština Opštine Rožaje na sjednici održanoj dana _____________.godine d o n i j e l a  j e</t>
  </si>
  <si>
    <t>55/18, 066/19, 070/21,145/21)i člana 46 Statuta Opštine Rožaje ("Sl.list CG"-opštinski propisi br.38/18,016/21)</t>
  </si>
  <si>
    <t xml:space="preserve">                                   NACRT ODLUKE</t>
  </si>
  <si>
    <t xml:space="preserve">                   O BUDŽETU OPŠTINE ROŽAJE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</si>
</sst>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1" xfId="0" applyFont="1" applyFill="1" applyBorder="1"/>
    <xf numFmtId="0" fontId="6" fillId="3" borderId="1" xfId="0" applyFont="1" applyFill="1" applyBorder="1"/>
    <xf numFmtId="0" fontId="3" fillId="0" borderId="0" xfId="0" applyFont="1" applyFill="1" applyBorder="1"/>
    <xf numFmtId="4" fontId="6" fillId="0" borderId="0" xfId="0" applyNumberFormat="1" applyFont="1" applyFill="1" applyBorder="1" applyAlignment="1">
      <alignment vertical="center" wrapText="1"/>
    </xf>
    <xf numFmtId="0" fontId="1" fillId="3" borderId="0" xfId="0" applyFont="1" applyFill="1"/>
    <xf numFmtId="0" fontId="1" fillId="3" borderId="3" xfId="0" applyFont="1" applyFill="1" applyBorder="1" applyAlignment="1">
      <alignment horizontal="center"/>
    </xf>
    <xf numFmtId="0" fontId="0" fillId="3" borderId="0" xfId="0" applyFill="1"/>
    <xf numFmtId="0" fontId="3" fillId="0" borderId="0" xfId="0" applyFont="1" applyBorder="1"/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9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/>
    <xf numFmtId="0" fontId="5" fillId="0" borderId="20" xfId="0" applyFont="1" applyFill="1" applyBorder="1"/>
    <xf numFmtId="4" fontId="6" fillId="0" borderId="21" xfId="0" applyNumberFormat="1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Fill="1"/>
    <xf numFmtId="0" fontId="6" fillId="3" borderId="3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11" fillId="0" borderId="0" xfId="0" applyFont="1" applyBorder="1"/>
    <xf numFmtId="0" fontId="12" fillId="0" borderId="0" xfId="0" applyFont="1" applyFill="1" applyBorder="1"/>
    <xf numFmtId="0" fontId="11" fillId="0" borderId="0" xfId="0" applyFont="1"/>
    <xf numFmtId="0" fontId="13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4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/>
    <xf numFmtId="0" fontId="6" fillId="0" borderId="3" xfId="0" applyFont="1" applyFill="1" applyBorder="1" applyAlignment="1"/>
    <xf numFmtId="0" fontId="1" fillId="0" borderId="3" xfId="0" applyFont="1" applyFill="1" applyBorder="1" applyAlignment="1"/>
    <xf numFmtId="0" fontId="2" fillId="0" borderId="0" xfId="0" applyFont="1" applyFill="1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right"/>
    </xf>
    <xf numFmtId="0" fontId="6" fillId="0" borderId="28" xfId="0" applyFont="1" applyFill="1" applyBorder="1"/>
    <xf numFmtId="0" fontId="16" fillId="0" borderId="25" xfId="0" applyFont="1" applyBorder="1" applyAlignment="1">
      <alignment wrapText="1"/>
    </xf>
    <xf numFmtId="0" fontId="1" fillId="0" borderId="31" xfId="0" applyFont="1" applyFill="1" applyBorder="1"/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/>
    <xf numFmtId="0" fontId="1" fillId="0" borderId="28" xfId="0" applyFont="1" applyFill="1" applyBorder="1"/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/>
    <xf numFmtId="0" fontId="6" fillId="0" borderId="32" xfId="0" applyFont="1" applyFill="1" applyBorder="1"/>
    <xf numFmtId="0" fontId="0" fillId="0" borderId="34" xfId="0" applyBorder="1"/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1" fillId="0" borderId="3" xfId="0" applyFont="1" applyFill="1" applyBorder="1"/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49" fontId="6" fillId="0" borderId="25" xfId="0" applyNumberFormat="1" applyFont="1" applyBorder="1" applyAlignment="1">
      <alignment horizontal="center"/>
    </xf>
    <xf numFmtId="0" fontId="1" fillId="0" borderId="10" xfId="0" applyFont="1" applyFill="1" applyBorder="1"/>
    <xf numFmtId="0" fontId="6" fillId="0" borderId="10" xfId="0" applyFont="1" applyFill="1" applyBorder="1"/>
    <xf numFmtId="49" fontId="6" fillId="0" borderId="28" xfId="0" applyNumberFormat="1" applyFont="1" applyBorder="1" applyAlignment="1">
      <alignment horizontal="center"/>
    </xf>
    <xf numFmtId="0" fontId="0" fillId="0" borderId="27" xfId="0" applyBorder="1"/>
    <xf numFmtId="0" fontId="1" fillId="0" borderId="3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5" xfId="0" applyFont="1" applyFill="1" applyBorder="1"/>
    <xf numFmtId="0" fontId="21" fillId="0" borderId="3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" fillId="0" borderId="25" xfId="0" applyFont="1" applyBorder="1"/>
    <xf numFmtId="0" fontId="0" fillId="0" borderId="1" xfId="0" applyBorder="1" applyAlignment="1">
      <alignment wrapText="1"/>
    </xf>
    <xf numFmtId="0" fontId="20" fillId="0" borderId="0" xfId="0" applyFont="1"/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 vertical="center" wrapText="1"/>
    </xf>
    <xf numFmtId="4" fontId="1" fillId="0" borderId="39" xfId="0" applyNumberFormat="1" applyFont="1" applyFill="1" applyBorder="1" applyAlignment="1">
      <alignment vertical="center" wrapText="1"/>
    </xf>
    <xf numFmtId="4" fontId="6" fillId="0" borderId="40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vertical="center" wrapText="1"/>
    </xf>
    <xf numFmtId="4" fontId="1" fillId="3" borderId="27" xfId="0" applyNumberFormat="1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horizontal="right" wrapText="1"/>
    </xf>
    <xf numFmtId="4" fontId="6" fillId="0" borderId="27" xfId="0" applyNumberFormat="1" applyFont="1" applyFill="1" applyBorder="1" applyAlignment="1">
      <alignment horizontal="right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0" fontId="1" fillId="0" borderId="26" xfId="0" applyFont="1" applyBorder="1"/>
    <xf numFmtId="4" fontId="6" fillId="0" borderId="27" xfId="0" applyNumberFormat="1" applyFont="1" applyBorder="1"/>
    <xf numFmtId="4" fontId="1" fillId="0" borderId="27" xfId="0" applyNumberFormat="1" applyFont="1" applyBorder="1"/>
    <xf numFmtId="4" fontId="6" fillId="3" borderId="27" xfId="0" applyNumberFormat="1" applyFont="1" applyFill="1" applyBorder="1"/>
    <xf numFmtId="4" fontId="1" fillId="3" borderId="27" xfId="0" applyNumberFormat="1" applyFont="1" applyFill="1" applyBorder="1"/>
    <xf numFmtId="4" fontId="6" fillId="3" borderId="33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0" fillId="0" borderId="25" xfId="0" applyBorder="1" applyAlignment="1">
      <alignment wrapText="1"/>
    </xf>
    <xf numFmtId="4" fontId="9" fillId="0" borderId="0" xfId="0" applyNumberFormat="1" applyFont="1"/>
    <xf numFmtId="0" fontId="1" fillId="0" borderId="24" xfId="0" applyFont="1" applyFill="1" applyBorder="1" applyAlignment="1">
      <alignment horizontal="center" vertical="center"/>
    </xf>
    <xf numFmtId="4" fontId="10" fillId="0" borderId="0" xfId="0" applyNumberFormat="1" applyFont="1"/>
    <xf numFmtId="0" fontId="0" fillId="0" borderId="1" xfId="0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30" xfId="0" applyFont="1" applyBorder="1" applyAlignment="1">
      <alignment wrapText="1"/>
    </xf>
    <xf numFmtId="49" fontId="6" fillId="0" borderId="3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27"/>
  <sheetViews>
    <sheetView tabSelected="1" topLeftCell="A40" workbookViewId="0">
      <selection activeCell="M11" sqref="M11"/>
    </sheetView>
  </sheetViews>
  <sheetFormatPr defaultRowHeight="14.5" x14ac:dyDescent="0.35"/>
  <cols>
    <col min="1" max="1" width="3.81640625" customWidth="1"/>
    <col min="2" max="2" width="13.7265625" customWidth="1"/>
    <col min="3" max="3" width="12.7265625" customWidth="1"/>
  </cols>
  <sheetData>
    <row r="3" s="48" customFormat="1" ht="15.5" x14ac:dyDescent="0.35"/>
    <row r="4" s="48" customFormat="1" ht="15.5" x14ac:dyDescent="0.35"/>
    <row r="5" s="48" customFormat="1" ht="15.5" x14ac:dyDescent="0.35"/>
    <row r="6" s="48" customFormat="1" ht="15.5" x14ac:dyDescent="0.35"/>
    <row r="7" s="48" customFormat="1" ht="15.5" x14ac:dyDescent="0.35"/>
    <row r="8" s="48" customFormat="1" ht="15.5" x14ac:dyDescent="0.35"/>
    <row r="9" s="48" customFormat="1" ht="15.5" x14ac:dyDescent="0.35"/>
    <row r="10" s="48" customFormat="1" ht="15.5" x14ac:dyDescent="0.35"/>
    <row r="11" s="48" customFormat="1" ht="15.5" x14ac:dyDescent="0.35"/>
    <row r="12" s="48" customFormat="1" ht="15.5" x14ac:dyDescent="0.35"/>
    <row r="13" s="67" customFormat="1" ht="18" x14ac:dyDescent="0.4"/>
    <row r="14" s="67" customFormat="1" ht="18" x14ac:dyDescent="0.4"/>
    <row r="15" s="48" customFormat="1" ht="15.5" x14ac:dyDescent="0.35"/>
    <row r="16" s="48" customFormat="1" ht="15.5" x14ac:dyDescent="0.35"/>
    <row r="17" s="48" customFormat="1" ht="15.5" x14ac:dyDescent="0.35"/>
    <row r="18" s="48" customFormat="1" ht="15.5" x14ac:dyDescent="0.35"/>
    <row r="19" s="48" customFormat="1" ht="15.5" x14ac:dyDescent="0.35"/>
    <row r="20" s="48" customFormat="1" ht="15.5" x14ac:dyDescent="0.35"/>
    <row r="21" s="48" customFormat="1" ht="15.5" x14ac:dyDescent="0.35"/>
    <row r="22" s="48" customFormat="1" ht="15.5" x14ac:dyDescent="0.35"/>
    <row r="23" s="48" customFormat="1" ht="15.5" x14ac:dyDescent="0.35"/>
    <row r="24" s="48" customFormat="1" ht="15.5" x14ac:dyDescent="0.35"/>
    <row r="25" s="48" customFormat="1" ht="15.5" x14ac:dyDescent="0.35"/>
    <row r="26" s="48" customFormat="1" ht="15.5" x14ac:dyDescent="0.35"/>
    <row r="27" s="48" customFormat="1" ht="15.5" x14ac:dyDescent="0.35"/>
    <row r="28" s="48" customFormat="1" ht="15.5" x14ac:dyDescent="0.35"/>
    <row r="29" s="48" customFormat="1" ht="15.5" x14ac:dyDescent="0.35"/>
    <row r="30" s="48" customFormat="1" ht="15.5" x14ac:dyDescent="0.35"/>
    <row r="31" s="48" customFormat="1" ht="15.5" x14ac:dyDescent="0.35"/>
    <row r="32" s="48" customFormat="1" ht="15.5" x14ac:dyDescent="0.35"/>
    <row r="33" s="48" customFormat="1" ht="15.5" x14ac:dyDescent="0.35"/>
    <row r="34" s="48" customFormat="1" ht="15.5" x14ac:dyDescent="0.35"/>
    <row r="35" s="48" customFormat="1" ht="15.5" x14ac:dyDescent="0.35"/>
    <row r="36" s="61" customFormat="1" ht="15" x14ac:dyDescent="0.3"/>
    <row r="37" s="48" customFormat="1" ht="15.5" x14ac:dyDescent="0.35"/>
    <row r="38" s="48" customFormat="1" ht="15.5" x14ac:dyDescent="0.35"/>
    <row r="39" s="48" customFormat="1" ht="15.5" x14ac:dyDescent="0.35"/>
    <row r="40" s="48" customFormat="1" ht="15.5" x14ac:dyDescent="0.35"/>
    <row r="41" s="48" customFormat="1" ht="15.5" x14ac:dyDescent="0.35"/>
    <row r="42" s="48" customFormat="1" ht="15.5" x14ac:dyDescent="0.35"/>
    <row r="43" s="48" customFormat="1" ht="15.5" x14ac:dyDescent="0.35"/>
    <row r="44" s="48" customFormat="1" ht="15.5" x14ac:dyDescent="0.35"/>
    <row r="45" s="61" customFormat="1" ht="15" x14ac:dyDescent="0.3"/>
    <row r="46" s="48" customFormat="1" ht="15.5" x14ac:dyDescent="0.35"/>
    <row r="50" s="48" customFormat="1" ht="15.5" x14ac:dyDescent="0.35"/>
    <row r="51" s="48" customFormat="1" ht="15.5" x14ac:dyDescent="0.35"/>
    <row r="59" ht="15" customHeight="1" x14ac:dyDescent="0.35"/>
    <row r="60" ht="27" customHeight="1" x14ac:dyDescent="0.35"/>
    <row r="68" spans="2:2" x14ac:dyDescent="0.35">
      <c r="B68" s="45"/>
    </row>
    <row r="114" ht="15" customHeight="1" x14ac:dyDescent="0.35"/>
    <row r="115" ht="22.5" customHeight="1" x14ac:dyDescent="0.35"/>
    <row r="136" s="46" customFormat="1" x14ac:dyDescent="0.35"/>
    <row r="137" s="46" customFormat="1" x14ac:dyDescent="0.35"/>
    <row r="138" s="46" customFormat="1" x14ac:dyDescent="0.35"/>
    <row r="275" s="48" customFormat="1" ht="15.5" x14ac:dyDescent="0.35"/>
    <row r="303" ht="15" customHeight="1" x14ac:dyDescent="0.35"/>
    <row r="304" ht="14.25" customHeight="1" x14ac:dyDescent="0.35"/>
    <row r="321" s="46" customFormat="1" x14ac:dyDescent="0.35"/>
    <row r="322" s="46" customFormat="1" x14ac:dyDescent="0.35"/>
    <row r="336" s="46" customFormat="1" x14ac:dyDescent="0.35"/>
    <row r="349" ht="15" customHeight="1" x14ac:dyDescent="0.35"/>
    <row r="350" ht="16.5" customHeight="1" x14ac:dyDescent="0.35"/>
    <row r="374" s="46" customFormat="1" x14ac:dyDescent="0.35"/>
    <row r="375" s="46" customFormat="1" x14ac:dyDescent="0.35"/>
    <row r="402" ht="15" customHeight="1" x14ac:dyDescent="0.35"/>
    <row r="403" ht="16.5" customHeight="1" x14ac:dyDescent="0.35"/>
    <row r="404" ht="16.5" customHeight="1" x14ac:dyDescent="0.35"/>
    <row r="405" ht="16.5" customHeight="1" x14ac:dyDescent="0.35"/>
    <row r="406" ht="16.5" customHeight="1" x14ac:dyDescent="0.35"/>
    <row r="407" ht="16.5" customHeight="1" x14ac:dyDescent="0.35"/>
    <row r="429" ht="15" customHeight="1" x14ac:dyDescent="0.35"/>
    <row r="430" ht="15.75" customHeight="1" x14ac:dyDescent="0.35"/>
    <row r="457" ht="15" customHeight="1" x14ac:dyDescent="0.35"/>
    <row r="458" ht="15" customHeight="1" x14ac:dyDescent="0.35"/>
    <row r="469" s="46" customFormat="1" x14ac:dyDescent="0.35"/>
    <row r="512" ht="15" customHeight="1" x14ac:dyDescent="0.35"/>
    <row r="513" ht="15" customHeight="1" x14ac:dyDescent="0.35"/>
    <row r="514" ht="13.5" customHeight="1" x14ac:dyDescent="0.35"/>
    <row r="548" ht="15" customHeight="1" x14ac:dyDescent="0.35"/>
    <row r="549" ht="14.25" customHeight="1" x14ac:dyDescent="0.35"/>
    <row r="568" s="33" customFormat="1" x14ac:dyDescent="0.35"/>
    <row r="578" s="46" customFormat="1" x14ac:dyDescent="0.35"/>
    <row r="623" ht="15" customHeight="1" x14ac:dyDescent="0.35"/>
    <row r="624" ht="14.25" customHeight="1" x14ac:dyDescent="0.35"/>
    <row r="625" ht="14.25" customHeight="1" x14ac:dyDescent="0.35"/>
    <row r="679" ht="15" customHeight="1" x14ac:dyDescent="0.35"/>
    <row r="680" ht="15" customHeight="1" x14ac:dyDescent="0.35"/>
    <row r="681" ht="14.25" customHeight="1" x14ac:dyDescent="0.35"/>
    <row r="735" ht="15.75" customHeight="1" x14ac:dyDescent="0.35"/>
    <row r="737" ht="14.25" customHeight="1" x14ac:dyDescent="0.35"/>
    <row r="790" ht="16.5" customHeight="1" x14ac:dyDescent="0.35"/>
    <row r="791" ht="15" customHeight="1" x14ac:dyDescent="0.35"/>
    <row r="792" ht="15" customHeight="1" x14ac:dyDescent="0.35"/>
    <row r="846" ht="15" customHeight="1" x14ac:dyDescent="0.35"/>
    <row r="847" ht="15.75" customHeight="1" x14ac:dyDescent="0.35"/>
    <row r="865" s="33" customFormat="1" x14ac:dyDescent="0.35"/>
    <row r="899" ht="15" customHeight="1" x14ac:dyDescent="0.35"/>
    <row r="900" ht="15" customHeight="1" x14ac:dyDescent="0.35"/>
    <row r="925" ht="15" customHeight="1" x14ac:dyDescent="0.35"/>
    <row r="926" ht="14.25" customHeight="1" x14ac:dyDescent="0.35"/>
    <row r="947" ht="16.5" customHeight="1" x14ac:dyDescent="0.35"/>
    <row r="948" ht="15.75" customHeight="1" x14ac:dyDescent="0.35"/>
    <row r="954" ht="15" customHeight="1" x14ac:dyDescent="0.35"/>
    <row r="955" ht="16.5" customHeight="1" x14ac:dyDescent="0.35"/>
    <row r="1009" spans="1:1" ht="15" customHeight="1" x14ac:dyDescent="0.35"/>
    <row r="1019" spans="1:1" s="60" customFormat="1" ht="12" x14ac:dyDescent="0.3">
      <c r="A1019" s="57"/>
    </row>
    <row r="1020" spans="1:1" s="60" customFormat="1" ht="12" x14ac:dyDescent="0.3"/>
    <row r="1026" s="61" customFormat="1" ht="15" x14ac:dyDescent="0.3"/>
    <row r="1027" s="61" customFormat="1" ht="15" x14ac:dyDescent="0.3"/>
  </sheetData>
  <pageMargins left="0" right="0" top="0" bottom="0" header="0" footer="0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1"/>
  <sheetViews>
    <sheetView topLeftCell="B136" workbookViewId="0">
      <selection activeCell="F53" sqref="F53"/>
    </sheetView>
  </sheetViews>
  <sheetFormatPr defaultRowHeight="14.5" x14ac:dyDescent="0.35"/>
  <cols>
    <col min="1" max="1" width="5" hidden="1" customWidth="1"/>
    <col min="2" max="2" width="5" style="89" customWidth="1"/>
    <col min="3" max="3" width="3.36328125" customWidth="1"/>
    <col min="4" max="4" width="4.26953125" customWidth="1"/>
    <col min="5" max="5" width="7.1796875" customWidth="1"/>
    <col min="6" max="6" width="41.81640625" customWidth="1"/>
    <col min="7" max="7" width="22.36328125" customWidth="1"/>
    <col min="8" max="8" width="14.1796875" customWidth="1"/>
  </cols>
  <sheetData>
    <row r="3" spans="1:6" ht="15.5" x14ac:dyDescent="0.35">
      <c r="A3" s="48"/>
      <c r="B3" s="48" t="s">
        <v>317</v>
      </c>
      <c r="D3" s="48"/>
      <c r="E3" s="48"/>
      <c r="F3" s="48"/>
    </row>
    <row r="4" spans="1:6" ht="15.5" x14ac:dyDescent="0.35">
      <c r="A4" s="48"/>
      <c r="B4" s="48" t="s">
        <v>319</v>
      </c>
      <c r="D4" s="48"/>
      <c r="E4" s="48"/>
      <c r="F4" s="48"/>
    </row>
    <row r="5" spans="1:6" ht="15.5" x14ac:dyDescent="0.35">
      <c r="A5" s="48"/>
      <c r="B5" s="48" t="s">
        <v>318</v>
      </c>
      <c r="D5" s="48"/>
      <c r="E5" s="48"/>
      <c r="F5" s="48"/>
    </row>
    <row r="6" spans="1:6" ht="15.5" x14ac:dyDescent="0.35">
      <c r="A6" s="48"/>
      <c r="B6" s="48"/>
      <c r="C6" s="48"/>
      <c r="D6" s="48"/>
      <c r="E6" s="48"/>
      <c r="F6" s="48"/>
    </row>
    <row r="7" spans="1:6" ht="15.5" x14ac:dyDescent="0.35">
      <c r="A7" s="48"/>
      <c r="B7" s="48"/>
      <c r="C7" s="48"/>
      <c r="D7" s="48"/>
      <c r="E7" s="48"/>
      <c r="F7" s="48"/>
    </row>
    <row r="8" spans="1:6" ht="15.5" x14ac:dyDescent="0.35">
      <c r="A8" s="48"/>
      <c r="B8" s="48"/>
      <c r="C8" s="48"/>
      <c r="D8" s="48"/>
      <c r="E8" s="48"/>
      <c r="F8" s="48"/>
    </row>
    <row r="9" spans="1:6" ht="15.5" x14ac:dyDescent="0.35">
      <c r="A9" s="48"/>
      <c r="B9" s="48"/>
      <c r="C9" s="48"/>
      <c r="D9" s="48"/>
      <c r="E9" s="48"/>
      <c r="F9" s="48"/>
    </row>
    <row r="10" spans="1:6" ht="15.5" x14ac:dyDescent="0.35">
      <c r="A10" s="48"/>
      <c r="B10" s="48"/>
      <c r="C10" s="48"/>
      <c r="D10" s="48"/>
      <c r="E10" s="48"/>
      <c r="F10" s="48"/>
    </row>
    <row r="11" spans="1:6" ht="17.5" x14ac:dyDescent="0.35">
      <c r="A11" s="48"/>
      <c r="B11" s="48"/>
      <c r="C11" s="48"/>
      <c r="D11" s="48"/>
      <c r="E11" s="48"/>
      <c r="F11" s="68" t="s">
        <v>320</v>
      </c>
    </row>
    <row r="12" spans="1:6" ht="17.5" x14ac:dyDescent="0.35">
      <c r="A12" s="48"/>
      <c r="B12" s="48"/>
      <c r="C12" s="48"/>
      <c r="D12" s="48"/>
      <c r="E12" s="48"/>
      <c r="F12" s="124" t="s">
        <v>321</v>
      </c>
    </row>
    <row r="13" spans="1:6" ht="18" x14ac:dyDescent="0.4">
      <c r="A13" s="67"/>
      <c r="B13" s="67"/>
      <c r="C13" s="67"/>
      <c r="D13" s="67"/>
      <c r="E13" s="67"/>
      <c r="F13" s="68"/>
    </row>
    <row r="14" spans="1:6" ht="15.5" x14ac:dyDescent="0.35">
      <c r="A14" s="48"/>
      <c r="B14" s="48"/>
      <c r="C14" s="48"/>
      <c r="D14" s="48"/>
      <c r="E14" s="48"/>
      <c r="F14" s="48"/>
    </row>
    <row r="15" spans="1:6" ht="15.5" x14ac:dyDescent="0.35">
      <c r="A15" s="48"/>
      <c r="B15" s="48"/>
      <c r="C15" s="48"/>
      <c r="D15" s="48"/>
      <c r="E15" s="48"/>
      <c r="F15" s="48"/>
    </row>
    <row r="16" spans="1:6" ht="15.5" x14ac:dyDescent="0.35">
      <c r="A16" s="48"/>
      <c r="B16" s="48"/>
      <c r="C16" s="48"/>
      <c r="D16" s="48"/>
      <c r="E16" s="48"/>
      <c r="F16" s="48"/>
    </row>
    <row r="17" spans="1:6" ht="15.5" x14ac:dyDescent="0.35">
      <c r="A17" s="48"/>
      <c r="B17" s="48"/>
      <c r="C17" s="48"/>
      <c r="D17" s="48"/>
      <c r="E17" s="48"/>
      <c r="F17" s="48"/>
    </row>
    <row r="18" spans="1:6" ht="15.5" x14ac:dyDescent="0.35">
      <c r="A18" s="48"/>
      <c r="B18" s="48"/>
      <c r="C18" s="48" t="s">
        <v>301</v>
      </c>
      <c r="D18" s="48"/>
      <c r="E18" s="48"/>
      <c r="F18" s="48"/>
    </row>
    <row r="19" spans="1:6" ht="15.5" x14ac:dyDescent="0.35">
      <c r="A19" s="48"/>
      <c r="B19" s="48"/>
      <c r="C19" s="48"/>
      <c r="D19" s="48"/>
      <c r="E19" s="48"/>
      <c r="F19" s="48"/>
    </row>
    <row r="20" spans="1:6" ht="15.5" x14ac:dyDescent="0.35">
      <c r="A20" s="48"/>
      <c r="B20" s="48"/>
      <c r="C20" s="48"/>
      <c r="D20" s="48"/>
      <c r="E20" s="48"/>
      <c r="F20" s="48"/>
    </row>
    <row r="21" spans="1:6" ht="15.5" x14ac:dyDescent="0.35">
      <c r="A21" s="48"/>
      <c r="B21" s="48"/>
      <c r="C21" s="48"/>
      <c r="D21" s="48"/>
      <c r="E21" s="48"/>
      <c r="F21" s="49" t="s">
        <v>302</v>
      </c>
    </row>
    <row r="22" spans="1:6" ht="15.5" x14ac:dyDescent="0.35">
      <c r="A22" s="48"/>
      <c r="B22" s="48"/>
      <c r="C22" s="48"/>
      <c r="D22" s="48"/>
      <c r="E22" s="48"/>
      <c r="F22" s="49"/>
    </row>
    <row r="23" spans="1:6" ht="15.5" x14ac:dyDescent="0.35">
      <c r="A23" s="48"/>
      <c r="B23" s="48"/>
      <c r="C23" s="48"/>
      <c r="D23" s="48"/>
      <c r="E23" s="48"/>
      <c r="F23" s="49"/>
    </row>
    <row r="24" spans="1:6" ht="15.5" x14ac:dyDescent="0.35">
      <c r="A24" s="48"/>
      <c r="B24" s="48"/>
      <c r="C24" s="48"/>
      <c r="D24" s="48"/>
      <c r="E24" s="48"/>
      <c r="F24" s="48"/>
    </row>
    <row r="25" spans="1:6" ht="15.5" x14ac:dyDescent="0.35">
      <c r="A25" s="48"/>
      <c r="B25" s="48"/>
      <c r="C25" s="48" t="s">
        <v>306</v>
      </c>
      <c r="D25" s="48"/>
      <c r="E25" s="48"/>
      <c r="F25" s="48"/>
    </row>
    <row r="26" spans="1:6" ht="15.5" x14ac:dyDescent="0.35">
      <c r="A26" s="48"/>
      <c r="B26" s="48"/>
      <c r="C26" s="48" t="s">
        <v>307</v>
      </c>
      <c r="D26" s="48"/>
      <c r="E26" s="48"/>
      <c r="F26" s="48"/>
    </row>
    <row r="27" spans="1:6" ht="15.5" x14ac:dyDescent="0.35">
      <c r="A27" s="48"/>
      <c r="B27" s="48"/>
      <c r="C27" s="48"/>
      <c r="D27" s="48"/>
      <c r="E27" s="48"/>
      <c r="F27" s="48"/>
    </row>
    <row r="28" spans="1:6" ht="15.5" x14ac:dyDescent="0.35">
      <c r="A28" s="48"/>
      <c r="B28" s="48"/>
      <c r="C28" s="48"/>
      <c r="D28" s="48"/>
      <c r="E28" s="48"/>
      <c r="F28" s="48"/>
    </row>
    <row r="29" spans="1:6" ht="15.5" x14ac:dyDescent="0.35">
      <c r="A29" s="48"/>
      <c r="B29" s="48"/>
      <c r="C29" s="48"/>
      <c r="D29" s="48"/>
      <c r="E29" s="48"/>
      <c r="F29" s="48"/>
    </row>
    <row r="30" spans="1:6" ht="15.5" x14ac:dyDescent="0.35">
      <c r="A30" s="48"/>
      <c r="B30" s="48"/>
      <c r="C30" s="48"/>
      <c r="D30" s="48"/>
      <c r="E30" s="48"/>
      <c r="F30" s="48"/>
    </row>
    <row r="31" spans="1:6" ht="15.5" x14ac:dyDescent="0.35">
      <c r="A31" s="48"/>
      <c r="B31" s="48"/>
      <c r="C31" s="48" t="s">
        <v>308</v>
      </c>
      <c r="D31" s="48"/>
      <c r="E31" s="48"/>
      <c r="F31" s="48"/>
    </row>
    <row r="32" spans="1:6" ht="15.5" x14ac:dyDescent="0.35">
      <c r="A32" s="48"/>
      <c r="B32" s="48"/>
      <c r="C32" s="48"/>
      <c r="D32" s="48"/>
      <c r="E32" s="48"/>
      <c r="F32" s="48"/>
    </row>
    <row r="33" spans="1:7" ht="15.5" x14ac:dyDescent="0.35">
      <c r="A33" s="48"/>
      <c r="B33" s="48"/>
      <c r="C33" s="48"/>
      <c r="D33" s="48"/>
      <c r="E33" s="48"/>
      <c r="F33" s="48"/>
    </row>
    <row r="34" spans="1:7" ht="15.5" x14ac:dyDescent="0.35">
      <c r="A34" s="61"/>
      <c r="B34" s="61"/>
      <c r="C34" s="61" t="s">
        <v>309</v>
      </c>
      <c r="D34" s="61"/>
      <c r="E34" s="61"/>
      <c r="F34" s="61"/>
      <c r="G34" s="160">
        <v>7232516.96</v>
      </c>
    </row>
    <row r="35" spans="1:7" ht="15.5" x14ac:dyDescent="0.35">
      <c r="A35" s="48"/>
      <c r="B35" s="48"/>
      <c r="C35" s="48"/>
      <c r="D35" s="48"/>
      <c r="E35" s="48"/>
      <c r="F35" s="48"/>
      <c r="G35" s="158"/>
    </row>
    <row r="36" spans="1:7" ht="15.5" x14ac:dyDescent="0.35">
      <c r="A36" s="48"/>
      <c r="B36" s="48"/>
      <c r="C36" s="48" t="s">
        <v>310</v>
      </c>
      <c r="D36" s="48"/>
      <c r="E36" s="48"/>
      <c r="F36" s="48"/>
      <c r="G36" s="158">
        <f>G34-G38-G40</f>
        <v>7122516.96</v>
      </c>
    </row>
    <row r="37" spans="1:7" ht="15.5" x14ac:dyDescent="0.35">
      <c r="A37" s="48"/>
      <c r="B37" s="48"/>
      <c r="C37" s="48"/>
      <c r="D37" s="48"/>
      <c r="E37" s="48"/>
      <c r="F37" s="48"/>
      <c r="G37" s="158"/>
    </row>
    <row r="38" spans="1:7" ht="15.5" x14ac:dyDescent="0.35">
      <c r="A38" s="48"/>
      <c r="B38" s="48"/>
      <c r="C38" s="48" t="s">
        <v>311</v>
      </c>
      <c r="D38" s="48"/>
      <c r="E38" s="48"/>
      <c r="F38" s="48"/>
      <c r="G38" s="158">
        <v>90000</v>
      </c>
    </row>
    <row r="39" spans="1:7" ht="15.5" x14ac:dyDescent="0.35">
      <c r="A39" s="48"/>
      <c r="B39" s="48"/>
      <c r="C39" s="48"/>
      <c r="D39" s="48"/>
      <c r="E39" s="48"/>
      <c r="F39" s="48"/>
      <c r="G39" s="158"/>
    </row>
    <row r="40" spans="1:7" ht="15.5" x14ac:dyDescent="0.35">
      <c r="A40" s="48"/>
      <c r="B40" s="48"/>
      <c r="C40" s="48" t="s">
        <v>312</v>
      </c>
      <c r="D40" s="48"/>
      <c r="E40" s="48"/>
      <c r="F40" s="48"/>
      <c r="G40" s="158">
        <v>20000</v>
      </c>
    </row>
    <row r="41" spans="1:7" ht="15.5" x14ac:dyDescent="0.35">
      <c r="A41" s="48"/>
      <c r="B41" s="48"/>
      <c r="C41" s="48"/>
      <c r="D41" s="48"/>
      <c r="E41" s="48"/>
      <c r="F41" s="48"/>
      <c r="G41" s="158"/>
    </row>
    <row r="42" spans="1:7" ht="15.5" x14ac:dyDescent="0.35">
      <c r="A42" s="48"/>
      <c r="B42" s="48"/>
      <c r="C42" s="48"/>
      <c r="D42" s="48"/>
      <c r="E42" s="48"/>
      <c r="F42" s="48"/>
      <c r="G42" s="158"/>
    </row>
    <row r="43" spans="1:7" ht="15.5" x14ac:dyDescent="0.35">
      <c r="A43" s="61"/>
      <c r="B43" s="61"/>
      <c r="C43" s="61" t="s">
        <v>313</v>
      </c>
      <c r="D43" s="61"/>
      <c r="E43" s="61"/>
      <c r="F43" s="61"/>
      <c r="G43" s="158"/>
    </row>
    <row r="44" spans="1:7" s="89" customFormat="1" ht="15.5" x14ac:dyDescent="0.35">
      <c r="A44" s="61"/>
      <c r="B44" s="61"/>
      <c r="C44" s="61"/>
      <c r="D44" s="61"/>
      <c r="E44" s="61"/>
      <c r="F44" s="61"/>
      <c r="G44" s="158"/>
    </row>
    <row r="45" spans="1:7" s="89" customFormat="1" ht="15.5" x14ac:dyDescent="0.35">
      <c r="A45" s="61"/>
      <c r="B45" s="61"/>
      <c r="C45" s="61"/>
      <c r="D45" s="61"/>
      <c r="E45" s="61"/>
      <c r="F45" s="61"/>
      <c r="G45" s="158"/>
    </row>
    <row r="46" spans="1:7" ht="15.5" x14ac:dyDescent="0.35">
      <c r="A46" s="48"/>
      <c r="B46" s="48"/>
      <c r="C46" s="48"/>
      <c r="D46" s="48"/>
      <c r="E46" s="48"/>
      <c r="F46" s="48"/>
    </row>
    <row r="47" spans="1:7" ht="15.5" x14ac:dyDescent="0.35">
      <c r="F47" s="49" t="s">
        <v>314</v>
      </c>
    </row>
    <row r="49" spans="1:7" ht="15.5" x14ac:dyDescent="0.35">
      <c r="A49" s="48"/>
      <c r="B49" s="48"/>
      <c r="C49" s="48" t="s">
        <v>315</v>
      </c>
      <c r="D49" s="48"/>
      <c r="E49" s="48"/>
      <c r="F49" s="48"/>
    </row>
    <row r="50" spans="1:7" ht="15.5" x14ac:dyDescent="0.35">
      <c r="A50" s="48"/>
      <c r="B50" s="48"/>
      <c r="C50" s="48" t="s">
        <v>316</v>
      </c>
      <c r="D50" s="48"/>
      <c r="E50" s="48"/>
      <c r="F50" s="48"/>
    </row>
    <row r="55" spans="1:7" ht="15.5" x14ac:dyDescent="0.35">
      <c r="A55" s="2"/>
      <c r="B55" s="2"/>
      <c r="C55" s="2"/>
      <c r="D55" s="2"/>
      <c r="E55" s="5"/>
      <c r="F55" s="4"/>
    </row>
    <row r="56" spans="1:7" x14ac:dyDescent="0.35">
      <c r="A56" s="2"/>
      <c r="B56" s="2"/>
      <c r="C56" s="2"/>
      <c r="D56" s="172" t="s">
        <v>1</v>
      </c>
      <c r="E56" s="172"/>
      <c r="F56" s="172"/>
    </row>
    <row r="57" spans="1:7" ht="15" thickBot="1" x14ac:dyDescent="0.4">
      <c r="A57" s="2"/>
      <c r="B57" s="2"/>
      <c r="C57" s="2"/>
      <c r="D57" s="2"/>
      <c r="E57" s="3"/>
      <c r="F57" s="2"/>
    </row>
    <row r="58" spans="1:7" x14ac:dyDescent="0.35">
      <c r="A58" s="2"/>
      <c r="B58" s="2"/>
      <c r="C58" s="2"/>
      <c r="D58" s="131" t="s">
        <v>2</v>
      </c>
      <c r="E58" s="133" t="s">
        <v>2</v>
      </c>
      <c r="F58" s="130"/>
      <c r="G58" s="187" t="s">
        <v>290</v>
      </c>
    </row>
    <row r="59" spans="1:7" ht="15" thickBot="1" x14ac:dyDescent="0.4">
      <c r="A59" s="2"/>
      <c r="B59" s="2"/>
      <c r="C59" s="2"/>
      <c r="D59" s="132" t="s">
        <v>3</v>
      </c>
      <c r="E59" s="134" t="s">
        <v>3</v>
      </c>
      <c r="F59" s="159" t="s">
        <v>4</v>
      </c>
      <c r="G59" s="188"/>
    </row>
    <row r="60" spans="1:7" x14ac:dyDescent="0.35">
      <c r="A60" s="1"/>
      <c r="B60" s="90"/>
      <c r="C60" s="1"/>
      <c r="D60" s="74"/>
      <c r="E60" s="91"/>
      <c r="F60" s="91"/>
      <c r="G60" s="125"/>
    </row>
    <row r="61" spans="1:7" x14ac:dyDescent="0.35">
      <c r="A61" s="1"/>
      <c r="B61" s="90"/>
      <c r="C61" s="1"/>
      <c r="D61" s="74"/>
      <c r="E61" s="91"/>
      <c r="F61" s="156"/>
      <c r="G61" s="126"/>
    </row>
    <row r="62" spans="1:7" x14ac:dyDescent="0.35">
      <c r="A62" s="1"/>
      <c r="B62" s="90"/>
      <c r="C62" s="1"/>
      <c r="D62" s="75">
        <v>711</v>
      </c>
      <c r="E62" s="91"/>
      <c r="F62" s="8" t="s">
        <v>5</v>
      </c>
      <c r="G62" s="127">
        <f>G63+G66</f>
        <v>1790000</v>
      </c>
    </row>
    <row r="63" spans="1:7" x14ac:dyDescent="0.35">
      <c r="A63" s="1"/>
      <c r="B63" s="90"/>
      <c r="C63" s="1"/>
      <c r="D63" s="176"/>
      <c r="E63" s="9"/>
      <c r="F63" s="10" t="s">
        <v>6</v>
      </c>
      <c r="G63" s="127">
        <f>G64+G65</f>
        <v>1440000</v>
      </c>
    </row>
    <row r="64" spans="1:7" x14ac:dyDescent="0.35">
      <c r="A64" s="1"/>
      <c r="B64" s="90"/>
      <c r="C64" s="1"/>
      <c r="D64" s="177"/>
      <c r="E64" s="94" t="s">
        <v>7</v>
      </c>
      <c r="F64" s="93" t="s">
        <v>8</v>
      </c>
      <c r="G64" s="128">
        <v>1350000</v>
      </c>
    </row>
    <row r="65" spans="1:7" x14ac:dyDescent="0.35">
      <c r="A65" s="1"/>
      <c r="B65" s="90"/>
      <c r="C65" s="1"/>
      <c r="D65" s="177"/>
      <c r="E65" s="94" t="s">
        <v>9</v>
      </c>
      <c r="F65" s="93" t="s">
        <v>10</v>
      </c>
      <c r="G65" s="128">
        <v>90000</v>
      </c>
    </row>
    <row r="66" spans="1:7" x14ac:dyDescent="0.35">
      <c r="A66" s="1"/>
      <c r="B66" s="90"/>
      <c r="C66" s="1"/>
      <c r="D66" s="177"/>
      <c r="E66" s="94"/>
      <c r="F66" s="10" t="s">
        <v>11</v>
      </c>
      <c r="G66" s="127">
        <f>G67+G68</f>
        <v>350000</v>
      </c>
    </row>
    <row r="67" spans="1:7" x14ac:dyDescent="0.35">
      <c r="A67" s="1"/>
      <c r="B67" s="90"/>
      <c r="C67" s="1"/>
      <c r="D67" s="177"/>
      <c r="E67" s="94" t="s">
        <v>12</v>
      </c>
      <c r="F67" s="93" t="s">
        <v>13</v>
      </c>
      <c r="G67" s="128">
        <v>200000</v>
      </c>
    </row>
    <row r="68" spans="1:7" x14ac:dyDescent="0.35">
      <c r="A68" s="1"/>
      <c r="B68" s="90"/>
      <c r="C68" s="1"/>
      <c r="D68" s="178"/>
      <c r="E68" s="94" t="s">
        <v>14</v>
      </c>
      <c r="F68" s="93" t="s">
        <v>15</v>
      </c>
      <c r="G68" s="128">
        <v>150000</v>
      </c>
    </row>
    <row r="69" spans="1:7" x14ac:dyDescent="0.35">
      <c r="A69" s="1"/>
      <c r="B69" s="90"/>
      <c r="C69" s="1"/>
      <c r="D69" s="76">
        <v>713</v>
      </c>
      <c r="E69" s="11"/>
      <c r="F69" s="10" t="s">
        <v>16</v>
      </c>
      <c r="G69" s="127">
        <f>G70+G71</f>
        <v>65000</v>
      </c>
    </row>
    <row r="70" spans="1:7" x14ac:dyDescent="0.35">
      <c r="A70" s="1"/>
      <c r="B70" s="90"/>
      <c r="C70" s="1"/>
      <c r="D70" s="176"/>
      <c r="E70" s="94" t="s">
        <v>17</v>
      </c>
      <c r="F70" s="93" t="s">
        <v>18</v>
      </c>
      <c r="G70" s="128">
        <v>30000</v>
      </c>
    </row>
    <row r="71" spans="1:7" x14ac:dyDescent="0.35">
      <c r="A71" s="1"/>
      <c r="B71" s="90"/>
      <c r="C71" s="1"/>
      <c r="D71" s="178"/>
      <c r="E71" s="94" t="s">
        <v>19</v>
      </c>
      <c r="F71" s="93" t="s">
        <v>20</v>
      </c>
      <c r="G71" s="128">
        <v>35000</v>
      </c>
    </row>
    <row r="72" spans="1:7" x14ac:dyDescent="0.35">
      <c r="A72" s="1"/>
      <c r="B72" s="90"/>
      <c r="C72" s="1"/>
      <c r="D72" s="76">
        <v>714</v>
      </c>
      <c r="E72" s="94"/>
      <c r="F72" s="10" t="s">
        <v>21</v>
      </c>
      <c r="G72" s="127">
        <f>G73+G74+G75+G76+G77</f>
        <v>1365000</v>
      </c>
    </row>
    <row r="73" spans="1:7" x14ac:dyDescent="0.35">
      <c r="A73" s="1"/>
      <c r="B73" s="90"/>
      <c r="C73" s="1"/>
      <c r="D73" s="176"/>
      <c r="E73" s="94" t="s">
        <v>22</v>
      </c>
      <c r="F73" s="12" t="s">
        <v>23</v>
      </c>
      <c r="G73" s="128">
        <v>950000</v>
      </c>
    </row>
    <row r="74" spans="1:7" x14ac:dyDescent="0.35">
      <c r="A74" s="1"/>
      <c r="B74" s="90"/>
      <c r="C74" s="1"/>
      <c r="D74" s="177"/>
      <c r="E74" s="94" t="s">
        <v>24</v>
      </c>
      <c r="F74" s="93" t="s">
        <v>25</v>
      </c>
      <c r="G74" s="128">
        <v>200000</v>
      </c>
    </row>
    <row r="75" spans="1:7" x14ac:dyDescent="0.35">
      <c r="A75" s="1"/>
      <c r="B75" s="90"/>
      <c r="C75" s="1"/>
      <c r="D75" s="177"/>
      <c r="E75" s="94" t="s">
        <v>26</v>
      </c>
      <c r="F75" s="93" t="s">
        <v>27</v>
      </c>
      <c r="G75" s="128">
        <v>120000</v>
      </c>
    </row>
    <row r="76" spans="1:7" ht="14" customHeight="1" x14ac:dyDescent="0.35">
      <c r="A76" s="1"/>
      <c r="B76" s="90"/>
      <c r="C76" s="1"/>
      <c r="D76" s="177"/>
      <c r="E76" s="94" t="s">
        <v>28</v>
      </c>
      <c r="F76" s="93" t="s">
        <v>205</v>
      </c>
      <c r="G76" s="128">
        <v>95000</v>
      </c>
    </row>
    <row r="77" spans="1:7" hidden="1" x14ac:dyDescent="0.35">
      <c r="A77" s="1"/>
      <c r="B77" s="90"/>
      <c r="C77" s="1"/>
      <c r="D77" s="178"/>
      <c r="E77" s="94"/>
      <c r="F77" s="93"/>
      <c r="G77" s="128"/>
    </row>
    <row r="78" spans="1:7" x14ac:dyDescent="0.35">
      <c r="A78" s="1"/>
      <c r="B78" s="90"/>
      <c r="C78" s="1"/>
      <c r="D78" s="76">
        <v>715</v>
      </c>
      <c r="E78" s="94"/>
      <c r="F78" s="10" t="s">
        <v>29</v>
      </c>
      <c r="G78" s="127">
        <f>G79+G80+G81</f>
        <v>100000</v>
      </c>
    </row>
    <row r="79" spans="1:7" x14ac:dyDescent="0.35">
      <c r="A79" s="1"/>
      <c r="B79" s="90"/>
      <c r="C79" s="1"/>
      <c r="D79" s="179"/>
      <c r="E79" s="94" t="s">
        <v>30</v>
      </c>
      <c r="F79" s="93" t="s">
        <v>31</v>
      </c>
      <c r="G79" s="128">
        <v>30000</v>
      </c>
    </row>
    <row r="80" spans="1:7" x14ac:dyDescent="0.35">
      <c r="A80" s="1"/>
      <c r="B80" s="90"/>
      <c r="C80" s="1"/>
      <c r="D80" s="177"/>
      <c r="E80" s="13" t="s">
        <v>32</v>
      </c>
      <c r="F80" s="12" t="s">
        <v>291</v>
      </c>
      <c r="G80" s="128">
        <v>30000</v>
      </c>
    </row>
    <row r="81" spans="1:7" x14ac:dyDescent="0.35">
      <c r="A81" s="1"/>
      <c r="B81" s="90"/>
      <c r="C81" s="1"/>
      <c r="D81" s="178"/>
      <c r="E81" s="94" t="s">
        <v>33</v>
      </c>
      <c r="F81" s="93" t="s">
        <v>29</v>
      </c>
      <c r="G81" s="128">
        <v>40000</v>
      </c>
    </row>
    <row r="82" spans="1:7" x14ac:dyDescent="0.35">
      <c r="A82" s="1"/>
      <c r="B82" s="90"/>
      <c r="C82" s="1"/>
      <c r="D82" s="76">
        <v>721</v>
      </c>
      <c r="E82" s="94"/>
      <c r="F82" s="10" t="s">
        <v>34</v>
      </c>
      <c r="G82" s="127">
        <f>G83</f>
        <v>1100000</v>
      </c>
    </row>
    <row r="83" spans="1:7" x14ac:dyDescent="0.35">
      <c r="A83" s="1"/>
      <c r="B83" s="90"/>
      <c r="C83" s="1"/>
      <c r="D83" s="76"/>
      <c r="E83" s="94" t="s">
        <v>35</v>
      </c>
      <c r="F83" s="93" t="s">
        <v>36</v>
      </c>
      <c r="G83" s="128">
        <v>1100000</v>
      </c>
    </row>
    <row r="84" spans="1:7" s="89" customFormat="1" x14ac:dyDescent="0.35">
      <c r="A84" s="90"/>
      <c r="B84" s="90"/>
      <c r="C84" s="90"/>
      <c r="D84" s="76">
        <v>732</v>
      </c>
      <c r="E84" s="94"/>
      <c r="F84" s="10" t="s">
        <v>304</v>
      </c>
      <c r="G84" s="127">
        <f>G85</f>
        <v>0</v>
      </c>
    </row>
    <row r="85" spans="1:7" s="89" customFormat="1" x14ac:dyDescent="0.35">
      <c r="A85" s="90"/>
      <c r="B85" s="90"/>
      <c r="C85" s="90"/>
      <c r="D85" s="76"/>
      <c r="E85" s="94" t="s">
        <v>303</v>
      </c>
      <c r="F85" s="93" t="s">
        <v>305</v>
      </c>
      <c r="G85" s="128">
        <v>0</v>
      </c>
    </row>
    <row r="86" spans="1:7" x14ac:dyDescent="0.35">
      <c r="A86" s="1"/>
      <c r="B86" s="90"/>
      <c r="C86" s="1"/>
      <c r="D86" s="76">
        <v>742</v>
      </c>
      <c r="E86" s="94"/>
      <c r="F86" s="10" t="s">
        <v>37</v>
      </c>
      <c r="G86" s="127">
        <f>G87+G88</f>
        <v>3980000</v>
      </c>
    </row>
    <row r="87" spans="1:7" x14ac:dyDescent="0.35">
      <c r="A87" s="1"/>
      <c r="B87" s="90"/>
      <c r="C87" s="1"/>
      <c r="D87" s="176"/>
      <c r="E87" s="94" t="s">
        <v>38</v>
      </c>
      <c r="F87" s="93" t="s">
        <v>39</v>
      </c>
      <c r="G87" s="128">
        <v>200000</v>
      </c>
    </row>
    <row r="88" spans="1:7" x14ac:dyDescent="0.35">
      <c r="A88" s="1"/>
      <c r="B88" s="90"/>
      <c r="C88" s="1"/>
      <c r="D88" s="178"/>
      <c r="E88" s="94" t="s">
        <v>40</v>
      </c>
      <c r="F88" s="93" t="s">
        <v>41</v>
      </c>
      <c r="G88" s="128">
        <v>3780000</v>
      </c>
    </row>
    <row r="89" spans="1:7" x14ac:dyDescent="0.35">
      <c r="A89" s="1"/>
      <c r="B89" s="90"/>
      <c r="C89" s="1"/>
      <c r="D89" s="77">
        <v>751</v>
      </c>
      <c r="E89" s="94"/>
      <c r="F89" s="10" t="s">
        <v>279</v>
      </c>
      <c r="G89" s="127">
        <f>G90</f>
        <v>150000</v>
      </c>
    </row>
    <row r="90" spans="1:7" x14ac:dyDescent="0.35">
      <c r="A90" s="1"/>
      <c r="B90" s="90"/>
      <c r="C90" s="1"/>
      <c r="D90" s="157"/>
      <c r="E90" s="94" t="s">
        <v>280</v>
      </c>
      <c r="F90" s="93" t="s">
        <v>279</v>
      </c>
      <c r="G90" s="128">
        <v>150000</v>
      </c>
    </row>
    <row r="91" spans="1:7" ht="15" thickBot="1" x14ac:dyDescent="0.4">
      <c r="A91" s="1"/>
      <c r="B91" s="90"/>
      <c r="C91" s="1"/>
      <c r="D91" s="78"/>
      <c r="E91" s="79"/>
      <c r="F91" s="80" t="s">
        <v>42</v>
      </c>
      <c r="G91" s="129">
        <f>G62+G69+G72+G78+G82+G86+G89+G84</f>
        <v>8550000</v>
      </c>
    </row>
    <row r="92" spans="1:7" x14ac:dyDescent="0.35">
      <c r="A92" s="1"/>
      <c r="B92" s="90"/>
      <c r="C92" s="1"/>
      <c r="D92" s="1"/>
      <c r="E92" s="6"/>
      <c r="F92" s="1"/>
    </row>
    <row r="93" spans="1:7" x14ac:dyDescent="0.35">
      <c r="A93" s="1"/>
      <c r="B93" s="90"/>
      <c r="C93" s="1"/>
      <c r="D93" s="1"/>
      <c r="E93" s="6"/>
      <c r="F93" s="1"/>
    </row>
    <row r="94" spans="1:7" x14ac:dyDescent="0.35">
      <c r="A94" s="1"/>
      <c r="B94" s="90"/>
      <c r="C94" s="1"/>
      <c r="D94" s="1"/>
      <c r="E94" s="6"/>
      <c r="F94" s="1"/>
    </row>
    <row r="95" spans="1:7" x14ac:dyDescent="0.35">
      <c r="A95" s="1"/>
      <c r="B95" s="90"/>
      <c r="C95" s="1"/>
      <c r="D95" s="1"/>
      <c r="E95" s="6"/>
      <c r="F95" s="1"/>
    </row>
    <row r="96" spans="1:7" x14ac:dyDescent="0.35">
      <c r="A96" s="1"/>
      <c r="B96" s="90"/>
      <c r="C96" s="1"/>
      <c r="D96" s="1"/>
      <c r="E96" s="6"/>
      <c r="F96" s="1"/>
    </row>
    <row r="97" spans="1:6" x14ac:dyDescent="0.35">
      <c r="A97" s="1"/>
      <c r="B97" s="90"/>
      <c r="C97" s="1"/>
      <c r="D97" s="1"/>
      <c r="E97" s="6"/>
      <c r="F97" s="1"/>
    </row>
    <row r="98" spans="1:6" x14ac:dyDescent="0.35">
      <c r="A98" s="1"/>
      <c r="B98" s="90"/>
      <c r="C98" s="1"/>
      <c r="D98" s="1"/>
      <c r="E98" s="6"/>
      <c r="F98" s="1"/>
    </row>
    <row r="99" spans="1:6" x14ac:dyDescent="0.35">
      <c r="A99" s="1"/>
      <c r="B99" s="90"/>
      <c r="C99" s="1"/>
      <c r="D99" s="1"/>
      <c r="E99" s="6"/>
      <c r="F99" s="1"/>
    </row>
    <row r="100" spans="1:6" x14ac:dyDescent="0.35">
      <c r="A100" s="1"/>
      <c r="B100" s="90"/>
      <c r="C100" s="1"/>
      <c r="D100" s="1"/>
      <c r="E100" s="6"/>
      <c r="F100" s="1"/>
    </row>
    <row r="101" spans="1:6" x14ac:dyDescent="0.35">
      <c r="A101" s="1"/>
      <c r="B101" s="90"/>
      <c r="C101" s="1"/>
      <c r="D101" s="1"/>
      <c r="E101" s="6"/>
      <c r="F101" s="1"/>
    </row>
    <row r="102" spans="1:6" x14ac:dyDescent="0.35">
      <c r="A102" s="1"/>
      <c r="B102" s="90"/>
      <c r="C102" s="1"/>
      <c r="D102" s="1"/>
      <c r="E102" s="6"/>
      <c r="F102" s="1"/>
    </row>
    <row r="103" spans="1:6" x14ac:dyDescent="0.35">
      <c r="A103" s="1"/>
      <c r="B103" s="90"/>
      <c r="C103" s="1"/>
      <c r="D103" s="1"/>
      <c r="E103" s="6"/>
      <c r="F103" s="1"/>
    </row>
    <row r="104" spans="1:6" x14ac:dyDescent="0.35">
      <c r="A104" s="1"/>
      <c r="B104" s="90"/>
      <c r="C104" s="1"/>
      <c r="D104" s="1"/>
      <c r="E104" s="6"/>
      <c r="F104" s="1"/>
    </row>
    <row r="105" spans="1:6" x14ac:dyDescent="0.35">
      <c r="A105" s="1"/>
      <c r="B105" s="90"/>
      <c r="C105" s="1"/>
      <c r="D105" s="1"/>
      <c r="E105" s="6"/>
      <c r="F105" s="1"/>
    </row>
    <row r="106" spans="1:6" x14ac:dyDescent="0.35">
      <c r="A106" s="1"/>
      <c r="B106" s="90"/>
      <c r="C106" s="1"/>
      <c r="D106" s="1"/>
      <c r="E106" s="6"/>
      <c r="F106" s="1"/>
    </row>
    <row r="107" spans="1:6" x14ac:dyDescent="0.35">
      <c r="A107" s="1"/>
      <c r="B107" s="90"/>
      <c r="C107" s="1"/>
      <c r="D107" s="1"/>
      <c r="E107" s="6"/>
      <c r="F107" s="1"/>
    </row>
    <row r="108" spans="1:6" x14ac:dyDescent="0.35">
      <c r="A108" s="1"/>
      <c r="B108" s="90"/>
      <c r="C108" s="1"/>
      <c r="D108" s="1"/>
      <c r="E108" s="6"/>
      <c r="F108" s="1"/>
    </row>
    <row r="109" spans="1:6" x14ac:dyDescent="0.35">
      <c r="A109" s="1"/>
      <c r="B109" s="90"/>
      <c r="C109" s="1"/>
      <c r="D109" s="1"/>
      <c r="E109" s="6"/>
      <c r="F109" s="1"/>
    </row>
    <row r="110" spans="1:6" x14ac:dyDescent="0.35">
      <c r="A110" s="1"/>
      <c r="B110" s="90"/>
      <c r="C110" s="1"/>
      <c r="D110" s="1"/>
      <c r="E110" s="6"/>
      <c r="F110" s="1"/>
    </row>
    <row r="111" spans="1:6" x14ac:dyDescent="0.35">
      <c r="A111" s="1"/>
      <c r="B111" s="90"/>
      <c r="C111" s="1"/>
      <c r="D111" s="1"/>
      <c r="E111" s="6"/>
      <c r="F111" s="1"/>
    </row>
    <row r="112" spans="1:6" x14ac:dyDescent="0.35">
      <c r="A112" s="1"/>
      <c r="B112" s="90"/>
      <c r="C112" s="1"/>
      <c r="D112" s="173" t="s">
        <v>43</v>
      </c>
      <c r="E112" s="173"/>
      <c r="F112" s="173"/>
    </row>
    <row r="113" spans="1:7" x14ac:dyDescent="0.35">
      <c r="A113" s="1"/>
      <c r="B113" s="90"/>
      <c r="C113" s="1"/>
      <c r="D113" s="73"/>
      <c r="E113" s="73"/>
      <c r="F113" s="73"/>
    </row>
    <row r="114" spans="1:7" ht="15" thickBot="1" x14ac:dyDescent="0.4">
      <c r="A114" s="1"/>
      <c r="B114" s="90"/>
      <c r="C114" s="1"/>
      <c r="D114" s="73"/>
      <c r="E114" s="73"/>
      <c r="F114" s="73"/>
    </row>
    <row r="115" spans="1:7" ht="14.5" customHeight="1" x14ac:dyDescent="0.35">
      <c r="A115" s="1"/>
      <c r="B115" s="90"/>
      <c r="C115" s="15"/>
      <c r="D115" s="100" t="s">
        <v>2</v>
      </c>
      <c r="E115" s="37" t="s">
        <v>2</v>
      </c>
      <c r="F115" s="35" t="s">
        <v>4</v>
      </c>
      <c r="G115" s="170" t="s">
        <v>290</v>
      </c>
    </row>
    <row r="116" spans="1:7" ht="15" thickBot="1" x14ac:dyDescent="0.4">
      <c r="A116" s="1"/>
      <c r="B116" s="90"/>
      <c r="C116" s="15"/>
      <c r="D116" s="36" t="s">
        <v>3</v>
      </c>
      <c r="E116" s="38" t="s">
        <v>3</v>
      </c>
      <c r="F116" s="39"/>
      <c r="G116" s="171"/>
    </row>
    <row r="117" spans="1:7" x14ac:dyDescent="0.35">
      <c r="A117" s="1"/>
      <c r="B117" s="90"/>
      <c r="C117" s="16"/>
      <c r="D117" s="74"/>
      <c r="E117" s="91"/>
      <c r="F117" s="7"/>
      <c r="G117" s="135"/>
    </row>
    <row r="118" spans="1:7" x14ac:dyDescent="0.35">
      <c r="A118" s="1"/>
      <c r="B118" s="90"/>
      <c r="C118" s="17"/>
      <c r="D118" s="76">
        <v>411</v>
      </c>
      <c r="E118" s="94"/>
      <c r="F118" s="92" t="s">
        <v>44</v>
      </c>
      <c r="G118" s="136">
        <f>G119+G120+G121+G122+G123</f>
        <v>2064763</v>
      </c>
    </row>
    <row r="119" spans="1:7" x14ac:dyDescent="0.35">
      <c r="A119" s="1"/>
      <c r="B119" s="90"/>
      <c r="C119" s="18"/>
      <c r="D119" s="179"/>
      <c r="E119" s="94" t="s">
        <v>45</v>
      </c>
      <c r="F119" s="93" t="s">
        <v>46</v>
      </c>
      <c r="G119" s="137">
        <f>G292+G340+G392+G418+G450+G562+G617+G673+G729+G784+G840+G894+G921+G950+G506</f>
        <v>1624998</v>
      </c>
    </row>
    <row r="120" spans="1:7" x14ac:dyDescent="0.35">
      <c r="A120" s="1"/>
      <c r="B120" s="90"/>
      <c r="C120" s="18"/>
      <c r="D120" s="177"/>
      <c r="E120" s="94" t="s">
        <v>47</v>
      </c>
      <c r="F120" s="93" t="s">
        <v>48</v>
      </c>
      <c r="G120" s="137">
        <f>G293+G341+G393+G419+G451+G563+G618+G674+G730+G785+G841+G895+G922+G951+G507</f>
        <v>31522</v>
      </c>
    </row>
    <row r="121" spans="1:7" x14ac:dyDescent="0.35">
      <c r="A121" s="1"/>
      <c r="B121" s="90"/>
      <c r="C121" s="18"/>
      <c r="D121" s="177"/>
      <c r="E121" s="94" t="s">
        <v>49</v>
      </c>
      <c r="F121" s="93" t="s">
        <v>50</v>
      </c>
      <c r="G121" s="137">
        <f>G294+G342+G394+G420+G452+G564+G619+G675+G731+G786+G842+G896+G923+G952+G508</f>
        <v>271156</v>
      </c>
    </row>
    <row r="122" spans="1:7" x14ac:dyDescent="0.35">
      <c r="A122" s="1"/>
      <c r="B122" s="90"/>
      <c r="C122" s="18"/>
      <c r="D122" s="177"/>
      <c r="E122" s="94" t="s">
        <v>51</v>
      </c>
      <c r="F122" s="93" t="s">
        <v>52</v>
      </c>
      <c r="G122" s="137">
        <f>G295+G343+G395+G421+G453+G565+G620+G676+G732+G787+G843+G897+G924+G953+G509</f>
        <v>133080</v>
      </c>
    </row>
    <row r="123" spans="1:7" x14ac:dyDescent="0.35">
      <c r="A123" s="1"/>
      <c r="B123" s="90"/>
      <c r="C123" s="18"/>
      <c r="D123" s="178"/>
      <c r="E123" s="94" t="s">
        <v>53</v>
      </c>
      <c r="F123" s="93" t="s">
        <v>54</v>
      </c>
      <c r="G123" s="137">
        <f>G296+G344+G396+G422+G454+G566+G621+G677+G733+G788+G844+G898+G925+G954+G510</f>
        <v>4007</v>
      </c>
    </row>
    <row r="124" spans="1:7" x14ac:dyDescent="0.35">
      <c r="A124" s="1"/>
      <c r="B124" s="90"/>
      <c r="C124" s="18"/>
      <c r="D124" s="76">
        <v>412</v>
      </c>
      <c r="E124" s="94"/>
      <c r="F124" s="92" t="s">
        <v>55</v>
      </c>
      <c r="G124" s="136">
        <f>G125</f>
        <v>68000</v>
      </c>
    </row>
    <row r="125" spans="1:7" x14ac:dyDescent="0.35">
      <c r="A125" s="1"/>
      <c r="B125" s="90"/>
      <c r="C125" s="18"/>
      <c r="D125" s="81"/>
      <c r="E125" s="94" t="s">
        <v>56</v>
      </c>
      <c r="F125" s="93" t="s">
        <v>57</v>
      </c>
      <c r="G125" s="137">
        <f>G346</f>
        <v>68000</v>
      </c>
    </row>
    <row r="126" spans="1:7" x14ac:dyDescent="0.35">
      <c r="A126" s="1"/>
      <c r="B126" s="90"/>
      <c r="C126" s="18"/>
      <c r="D126" s="76">
        <v>413</v>
      </c>
      <c r="E126" s="94"/>
      <c r="F126" s="92" t="s">
        <v>58</v>
      </c>
      <c r="G126" s="136">
        <f>G127+G129+G130+G128</f>
        <v>184960</v>
      </c>
    </row>
    <row r="127" spans="1:7" x14ac:dyDescent="0.35">
      <c r="A127" s="1"/>
      <c r="B127" s="90"/>
      <c r="C127" s="18"/>
      <c r="D127" s="179"/>
      <c r="E127" s="94" t="s">
        <v>59</v>
      </c>
      <c r="F127" s="93" t="s">
        <v>60</v>
      </c>
      <c r="G127" s="138">
        <f>G298+G348+G398+G424+G456+G457+G568+G623+G679+G735+G790+G846+G900+G927+G956+G512+G847</f>
        <v>27860</v>
      </c>
    </row>
    <row r="128" spans="1:7" x14ac:dyDescent="0.35">
      <c r="A128" s="1"/>
      <c r="B128" s="90"/>
      <c r="C128" s="18"/>
      <c r="D128" s="177"/>
      <c r="E128" s="94" t="s">
        <v>237</v>
      </c>
      <c r="F128" s="93" t="s">
        <v>238</v>
      </c>
      <c r="G128" s="138">
        <f>G299</f>
        <v>3000</v>
      </c>
    </row>
    <row r="129" spans="1:7" x14ac:dyDescent="0.35">
      <c r="A129" s="1"/>
      <c r="B129" s="90"/>
      <c r="C129" s="18"/>
      <c r="D129" s="177"/>
      <c r="E129" s="94" t="s">
        <v>61</v>
      </c>
      <c r="F129" s="93" t="s">
        <v>62</v>
      </c>
      <c r="G129" s="137">
        <f>G569+G624+G848</f>
        <v>128600</v>
      </c>
    </row>
    <row r="130" spans="1:7" x14ac:dyDescent="0.35">
      <c r="A130" s="1"/>
      <c r="B130" s="90"/>
      <c r="C130" s="18"/>
      <c r="D130" s="178"/>
      <c r="E130" s="94" t="s">
        <v>63</v>
      </c>
      <c r="F130" s="93" t="s">
        <v>64</v>
      </c>
      <c r="G130" s="137">
        <f>G300+G349+G399+G425+G458+G570+G625+G680+G736+G791+G849+G901+G928+G957+G513</f>
        <v>25500</v>
      </c>
    </row>
    <row r="131" spans="1:7" x14ac:dyDescent="0.35">
      <c r="A131" s="1"/>
      <c r="B131" s="90"/>
      <c r="C131" s="18"/>
      <c r="D131" s="76">
        <v>414</v>
      </c>
      <c r="E131" s="94"/>
      <c r="F131" s="92" t="s">
        <v>65</v>
      </c>
      <c r="G131" s="136">
        <f>G132+G133+G134+G135+G139+G138+G136+G137</f>
        <v>117100</v>
      </c>
    </row>
    <row r="132" spans="1:7" x14ac:dyDescent="0.35">
      <c r="A132" s="1"/>
      <c r="B132" s="90"/>
      <c r="C132" s="18"/>
      <c r="D132" s="179"/>
      <c r="E132" s="94" t="s">
        <v>66</v>
      </c>
      <c r="F132" s="93" t="s">
        <v>67</v>
      </c>
      <c r="G132" s="137">
        <f>G302+G351+G401+G427+G460+G572+G627+G682+G738+G793+G851+G903+G930+G959+G515</f>
        <v>14300</v>
      </c>
    </row>
    <row r="133" spans="1:7" x14ac:dyDescent="0.35">
      <c r="A133" s="1"/>
      <c r="B133" s="90"/>
      <c r="C133" s="18"/>
      <c r="D133" s="177"/>
      <c r="E133" s="94" t="s">
        <v>68</v>
      </c>
      <c r="F133" s="93" t="s">
        <v>69</v>
      </c>
      <c r="G133" s="137">
        <f>G303+G352+G402+G428+G461+G573+G628+G683+G739+G794+G852+G904+G931+G960+G516+G354+G355+G304+G353+G356</f>
        <v>24500</v>
      </c>
    </row>
    <row r="134" spans="1:7" x14ac:dyDescent="0.35">
      <c r="A134" s="1"/>
      <c r="B134" s="90"/>
      <c r="C134" s="18"/>
      <c r="D134" s="177"/>
      <c r="E134" s="94" t="s">
        <v>70</v>
      </c>
      <c r="F134" s="93" t="s">
        <v>71</v>
      </c>
      <c r="G134" s="137">
        <f>G305+G357+G403+G429+G462+G463+G574+G629+G684+G740+G795+G853+G905+G932+G961+G962+G517</f>
        <v>17500</v>
      </c>
    </row>
    <row r="135" spans="1:7" x14ac:dyDescent="0.35">
      <c r="A135" s="1"/>
      <c r="B135" s="90"/>
      <c r="C135" s="18"/>
      <c r="D135" s="177"/>
      <c r="E135" s="94" t="s">
        <v>72</v>
      </c>
      <c r="F135" s="93" t="s">
        <v>73</v>
      </c>
      <c r="G135" s="137">
        <f>G575</f>
        <v>5000</v>
      </c>
    </row>
    <row r="136" spans="1:7" x14ac:dyDescent="0.35">
      <c r="A136" s="1"/>
      <c r="B136" s="90"/>
      <c r="C136" s="18"/>
      <c r="D136" s="177"/>
      <c r="E136" s="94" t="s">
        <v>227</v>
      </c>
      <c r="F136" s="95" t="s">
        <v>220</v>
      </c>
      <c r="G136" s="137">
        <f>G741</f>
        <v>3000</v>
      </c>
    </row>
    <row r="137" spans="1:7" x14ac:dyDescent="0.35">
      <c r="A137" s="2"/>
      <c r="B137" s="2"/>
      <c r="C137" s="14"/>
      <c r="D137" s="177"/>
      <c r="E137" s="94" t="s">
        <v>213</v>
      </c>
      <c r="F137" s="95" t="s">
        <v>277</v>
      </c>
      <c r="G137" s="137">
        <f>G576</f>
        <v>40000</v>
      </c>
    </row>
    <row r="138" spans="1:7" x14ac:dyDescent="0.35">
      <c r="A138" s="2"/>
      <c r="B138" s="2"/>
      <c r="C138" s="14"/>
      <c r="D138" s="177"/>
      <c r="E138" s="94" t="s">
        <v>222</v>
      </c>
      <c r="F138" s="93" t="s">
        <v>215</v>
      </c>
      <c r="G138" s="137">
        <f>G306</f>
        <v>2000</v>
      </c>
    </row>
    <row r="139" spans="1:7" x14ac:dyDescent="0.35">
      <c r="A139" s="2"/>
      <c r="B139" s="2"/>
      <c r="C139" s="14"/>
      <c r="D139" s="178"/>
      <c r="E139" s="94" t="s">
        <v>74</v>
      </c>
      <c r="F139" s="93" t="s">
        <v>75</v>
      </c>
      <c r="G139" s="137">
        <f>G578+G464+G307+G358+G577+G359</f>
        <v>10800</v>
      </c>
    </row>
    <row r="140" spans="1:7" x14ac:dyDescent="0.35">
      <c r="A140" s="1"/>
      <c r="B140" s="90"/>
      <c r="C140" s="18"/>
      <c r="D140" s="76">
        <v>415</v>
      </c>
      <c r="E140" s="94"/>
      <c r="F140" s="92" t="s">
        <v>76</v>
      </c>
      <c r="G140" s="136">
        <f>G141+G142</f>
        <v>112800</v>
      </c>
    </row>
    <row r="141" spans="1:7" x14ac:dyDescent="0.35">
      <c r="A141" s="1"/>
      <c r="B141" s="90"/>
      <c r="C141" s="18"/>
      <c r="D141" s="179"/>
      <c r="E141" s="94" t="s">
        <v>77</v>
      </c>
      <c r="F141" s="93" t="s">
        <v>78</v>
      </c>
      <c r="G141" s="137">
        <f>G934</f>
        <v>90000</v>
      </c>
    </row>
    <row r="142" spans="1:7" x14ac:dyDescent="0.35">
      <c r="A142" s="1"/>
      <c r="B142" s="90"/>
      <c r="C142" s="18"/>
      <c r="D142" s="178"/>
      <c r="E142" s="94" t="s">
        <v>79</v>
      </c>
      <c r="F142" s="93" t="s">
        <v>80</v>
      </c>
      <c r="G142" s="137">
        <f>G309+G310+G361+G797+G855+G907+G935</f>
        <v>22800</v>
      </c>
    </row>
    <row r="143" spans="1:7" x14ac:dyDescent="0.35">
      <c r="A143" s="1"/>
      <c r="B143" s="90"/>
      <c r="C143" s="18"/>
      <c r="D143" s="76">
        <v>416</v>
      </c>
      <c r="E143" s="94"/>
      <c r="F143" s="92" t="s">
        <v>81</v>
      </c>
      <c r="G143" s="136">
        <f>G144</f>
        <v>108074</v>
      </c>
    </row>
    <row r="144" spans="1:7" x14ac:dyDescent="0.35">
      <c r="A144" s="1"/>
      <c r="B144" s="90"/>
      <c r="C144" s="18"/>
      <c r="D144" s="81"/>
      <c r="E144" s="94" t="s">
        <v>82</v>
      </c>
      <c r="F144" s="93" t="s">
        <v>83</v>
      </c>
      <c r="G144" s="137">
        <f>G580</f>
        <v>108074</v>
      </c>
    </row>
    <row r="145" spans="1:7" x14ac:dyDescent="0.35">
      <c r="A145" s="1"/>
      <c r="B145" s="90"/>
      <c r="C145" s="18"/>
      <c r="D145" s="76">
        <v>418</v>
      </c>
      <c r="E145" s="94"/>
      <c r="F145" s="92" t="s">
        <v>84</v>
      </c>
      <c r="G145" s="136">
        <f>G146</f>
        <v>80000</v>
      </c>
    </row>
    <row r="146" spans="1:7" x14ac:dyDescent="0.35">
      <c r="A146" s="1"/>
      <c r="B146" s="90"/>
      <c r="C146" s="18"/>
      <c r="D146" s="81"/>
      <c r="E146" s="94" t="s">
        <v>85</v>
      </c>
      <c r="F146" s="93" t="s">
        <v>165</v>
      </c>
      <c r="G146" s="137">
        <f>G686</f>
        <v>80000</v>
      </c>
    </row>
    <row r="147" spans="1:7" x14ac:dyDescent="0.35">
      <c r="A147" s="1"/>
      <c r="B147" s="90"/>
      <c r="C147" s="18"/>
      <c r="D147" s="76">
        <v>419</v>
      </c>
      <c r="E147" s="94"/>
      <c r="F147" s="92" t="s">
        <v>86</v>
      </c>
      <c r="G147" s="136">
        <f>G149+G150+G148</f>
        <v>126340</v>
      </c>
    </row>
    <row r="148" spans="1:7" x14ac:dyDescent="0.35">
      <c r="A148" s="1"/>
      <c r="B148" s="90"/>
      <c r="C148" s="18"/>
      <c r="D148" s="176"/>
      <c r="E148" s="94" t="s">
        <v>228</v>
      </c>
      <c r="F148" s="93" t="s">
        <v>221</v>
      </c>
      <c r="G148" s="137">
        <f>G743</f>
        <v>2000</v>
      </c>
    </row>
    <row r="149" spans="1:7" x14ac:dyDescent="0.35">
      <c r="A149" s="1"/>
      <c r="B149" s="90"/>
      <c r="C149" s="18"/>
      <c r="D149" s="177"/>
      <c r="E149" s="94" t="s">
        <v>87</v>
      </c>
      <c r="F149" s="93" t="s">
        <v>88</v>
      </c>
      <c r="G149" s="137">
        <f>G582+G857</f>
        <v>8240</v>
      </c>
    </row>
    <row r="150" spans="1:7" x14ac:dyDescent="0.35">
      <c r="A150" s="1"/>
      <c r="B150" s="90"/>
      <c r="C150" s="18"/>
      <c r="D150" s="178"/>
      <c r="E150" s="94" t="s">
        <v>89</v>
      </c>
      <c r="F150" s="93" t="s">
        <v>86</v>
      </c>
      <c r="G150" s="137">
        <f>G312+G631+G363+G364+G519+G313+G365+G431+G466+G520+G521+G583+G584+G632+G688+G744+G799+G858+G909+G937+G633+G634+G964+G405</f>
        <v>116100</v>
      </c>
    </row>
    <row r="151" spans="1:7" x14ac:dyDescent="0.35">
      <c r="A151" s="1"/>
      <c r="B151" s="90"/>
      <c r="C151" s="19"/>
      <c r="D151" s="76">
        <v>421</v>
      </c>
      <c r="E151" s="94"/>
      <c r="F151" s="92" t="s">
        <v>90</v>
      </c>
      <c r="G151" s="136">
        <f>G152</f>
        <v>800</v>
      </c>
    </row>
    <row r="152" spans="1:7" x14ac:dyDescent="0.35">
      <c r="A152" s="1"/>
      <c r="B152" s="90"/>
      <c r="C152" s="19"/>
      <c r="D152" s="81"/>
      <c r="E152" s="94" t="s">
        <v>91</v>
      </c>
      <c r="F152" s="93" t="s">
        <v>92</v>
      </c>
      <c r="G152" s="137">
        <f>G468</f>
        <v>800</v>
      </c>
    </row>
    <row r="153" spans="1:7" x14ac:dyDescent="0.35">
      <c r="A153" s="1"/>
      <c r="B153" s="90"/>
      <c r="C153" s="19"/>
      <c r="D153" s="76">
        <v>422</v>
      </c>
      <c r="E153" s="20"/>
      <c r="F153" s="92" t="s">
        <v>93</v>
      </c>
      <c r="G153" s="136">
        <f>G154</f>
        <v>10000</v>
      </c>
    </row>
    <row r="154" spans="1:7" x14ac:dyDescent="0.35">
      <c r="A154" s="1"/>
      <c r="B154" s="90"/>
      <c r="C154" s="19"/>
      <c r="D154" s="81"/>
      <c r="E154" s="94" t="s">
        <v>94</v>
      </c>
      <c r="F154" s="93" t="s">
        <v>95</v>
      </c>
      <c r="G154" s="137">
        <f>G586</f>
        <v>10000</v>
      </c>
    </row>
    <row r="155" spans="1:7" x14ac:dyDescent="0.35">
      <c r="A155" s="1"/>
      <c r="B155" s="90"/>
      <c r="C155" s="19"/>
      <c r="D155" s="76">
        <v>431</v>
      </c>
      <c r="E155" s="94"/>
      <c r="F155" s="92" t="s">
        <v>96</v>
      </c>
      <c r="G155" s="136">
        <f>G156+G157+G158+G159+G160+G161</f>
        <v>1984013.46</v>
      </c>
    </row>
    <row r="156" spans="1:7" x14ac:dyDescent="0.35">
      <c r="A156" s="1"/>
      <c r="B156" s="90"/>
      <c r="C156" s="18"/>
      <c r="D156" s="179"/>
      <c r="E156" s="94" t="s">
        <v>97</v>
      </c>
      <c r="F156" s="93" t="s">
        <v>285</v>
      </c>
      <c r="G156" s="137">
        <f>G315+G588+G589+G590+G591+G592+G593+G594+G596+G597+G595+G523</f>
        <v>1487000</v>
      </c>
    </row>
    <row r="157" spans="1:7" x14ac:dyDescent="0.35">
      <c r="A157" s="1"/>
      <c r="B157" s="90"/>
      <c r="C157" s="18"/>
      <c r="D157" s="177"/>
      <c r="E157" s="94" t="s">
        <v>98</v>
      </c>
      <c r="F157" s="93" t="s">
        <v>99</v>
      </c>
      <c r="G157" s="137">
        <f>G524</f>
        <v>15000</v>
      </c>
    </row>
    <row r="158" spans="1:7" x14ac:dyDescent="0.35">
      <c r="A158" s="1"/>
      <c r="B158" s="90"/>
      <c r="C158" s="18"/>
      <c r="D158" s="177"/>
      <c r="E158" s="94" t="s">
        <v>100</v>
      </c>
      <c r="F158" s="93" t="s">
        <v>210</v>
      </c>
      <c r="G158" s="137">
        <f>G316+G367+G368+G525</f>
        <v>106513.46</v>
      </c>
    </row>
    <row r="159" spans="1:7" x14ac:dyDescent="0.35">
      <c r="A159" s="1"/>
      <c r="B159" s="90"/>
      <c r="C159" s="18"/>
      <c r="D159" s="177"/>
      <c r="E159" s="94" t="s">
        <v>101</v>
      </c>
      <c r="F159" s="93" t="s">
        <v>209</v>
      </c>
      <c r="G159" s="137">
        <f>G317</f>
        <v>95000</v>
      </c>
    </row>
    <row r="160" spans="1:7" x14ac:dyDescent="0.35">
      <c r="A160" s="1"/>
      <c r="B160" s="90"/>
      <c r="C160" s="18"/>
      <c r="D160" s="177"/>
      <c r="E160" s="94" t="s">
        <v>102</v>
      </c>
      <c r="F160" s="93" t="s">
        <v>103</v>
      </c>
      <c r="G160" s="137">
        <f>G318+G319+G526</f>
        <v>42000</v>
      </c>
    </row>
    <row r="161" spans="1:7" x14ac:dyDescent="0.35">
      <c r="A161" s="1"/>
      <c r="B161" s="90"/>
      <c r="C161" s="18"/>
      <c r="D161" s="178"/>
      <c r="E161" s="94" t="s">
        <v>104</v>
      </c>
      <c r="F161" s="93" t="s">
        <v>105</v>
      </c>
      <c r="G161" s="137">
        <f>G470+G471+G527+G528+G529+G530</f>
        <v>238500</v>
      </c>
    </row>
    <row r="162" spans="1:7" x14ac:dyDescent="0.35">
      <c r="A162" s="1"/>
      <c r="B162" s="90"/>
      <c r="C162" s="18"/>
      <c r="D162" s="76">
        <v>432</v>
      </c>
      <c r="E162" s="94"/>
      <c r="F162" s="92" t="s">
        <v>106</v>
      </c>
      <c r="G162" s="136">
        <f>G163</f>
        <v>215000</v>
      </c>
    </row>
    <row r="163" spans="1:7" x14ac:dyDescent="0.35">
      <c r="A163" s="1"/>
      <c r="B163" s="90"/>
      <c r="C163" s="18"/>
      <c r="D163" s="81"/>
      <c r="E163" s="94" t="s">
        <v>107</v>
      </c>
      <c r="F163" s="93" t="s">
        <v>108</v>
      </c>
      <c r="G163" s="137">
        <f>G636+G637</f>
        <v>215000</v>
      </c>
    </row>
    <row r="164" spans="1:7" x14ac:dyDescent="0.35">
      <c r="A164" s="1"/>
      <c r="B164" s="90"/>
      <c r="C164" s="19"/>
      <c r="D164" s="76">
        <v>441</v>
      </c>
      <c r="E164" s="94"/>
      <c r="F164" s="92" t="s">
        <v>109</v>
      </c>
      <c r="G164" s="136">
        <f>G166+G167+G168+G165</f>
        <v>1317483.04</v>
      </c>
    </row>
    <row r="165" spans="1:7" x14ac:dyDescent="0.35">
      <c r="A165" s="1"/>
      <c r="B165" s="90"/>
      <c r="C165" s="19"/>
      <c r="D165" s="176"/>
      <c r="E165" s="94" t="s">
        <v>243</v>
      </c>
      <c r="F165" s="93" t="s">
        <v>245</v>
      </c>
      <c r="G165" s="137">
        <f>G1007</f>
        <v>25000</v>
      </c>
    </row>
    <row r="166" spans="1:7" x14ac:dyDescent="0.35">
      <c r="A166" s="1"/>
      <c r="B166" s="90"/>
      <c r="C166" s="18"/>
      <c r="D166" s="177"/>
      <c r="E166" s="94" t="s">
        <v>110</v>
      </c>
      <c r="F166" s="93" t="s">
        <v>177</v>
      </c>
      <c r="G166" s="137">
        <f>G1009+G1010</f>
        <v>1147483.04</v>
      </c>
    </row>
    <row r="167" spans="1:7" x14ac:dyDescent="0.35">
      <c r="A167" s="1"/>
      <c r="B167" s="90"/>
      <c r="C167" s="18"/>
      <c r="D167" s="177"/>
      <c r="E167" s="94" t="s">
        <v>111</v>
      </c>
      <c r="F167" s="93" t="s">
        <v>112</v>
      </c>
      <c r="G167" s="137">
        <f>G1013</f>
        <v>105000</v>
      </c>
    </row>
    <row r="168" spans="1:7" x14ac:dyDescent="0.35">
      <c r="A168" s="1"/>
      <c r="B168" s="90"/>
      <c r="C168" s="18"/>
      <c r="D168" s="178"/>
      <c r="E168" s="94" t="s">
        <v>113</v>
      </c>
      <c r="F168" s="95" t="s">
        <v>114</v>
      </c>
      <c r="G168" s="137">
        <f>G1012</f>
        <v>40000</v>
      </c>
    </row>
    <row r="169" spans="1:7" x14ac:dyDescent="0.35">
      <c r="A169" s="1"/>
      <c r="B169" s="90"/>
      <c r="C169" s="19"/>
      <c r="D169" s="76">
        <v>461</v>
      </c>
      <c r="E169" s="20"/>
      <c r="F169" s="92" t="s">
        <v>115</v>
      </c>
      <c r="G169" s="136">
        <f>G170</f>
        <v>604730</v>
      </c>
    </row>
    <row r="170" spans="1:7" x14ac:dyDescent="0.35">
      <c r="A170" s="1"/>
      <c r="B170" s="90"/>
      <c r="C170" s="18"/>
      <c r="D170" s="81"/>
      <c r="E170" s="94" t="s">
        <v>116</v>
      </c>
      <c r="F170" s="93" t="s">
        <v>117</v>
      </c>
      <c r="G170" s="137">
        <f>G599</f>
        <v>604730</v>
      </c>
    </row>
    <row r="171" spans="1:7" x14ac:dyDescent="0.35">
      <c r="A171" s="1"/>
      <c r="B171" s="90"/>
      <c r="C171" s="18"/>
      <c r="D171" s="76">
        <v>463</v>
      </c>
      <c r="E171" s="94"/>
      <c r="F171" s="92" t="s">
        <v>118</v>
      </c>
      <c r="G171" s="136">
        <f>G172+G173</f>
        <v>1445936.5</v>
      </c>
    </row>
    <row r="172" spans="1:7" x14ac:dyDescent="0.35">
      <c r="A172" s="1"/>
      <c r="B172" s="90"/>
      <c r="C172" s="18"/>
      <c r="D172" s="179"/>
      <c r="E172" s="94" t="s">
        <v>202</v>
      </c>
      <c r="F172" s="93" t="s">
        <v>118</v>
      </c>
      <c r="G172" s="137">
        <f>G321+G370+G407+G433+G473+G601+G639+G690+G746+G801+G860+G911+G939+G966+G532+G747+G748+G749+G750</f>
        <v>1395936.5</v>
      </c>
    </row>
    <row r="173" spans="1:7" x14ac:dyDescent="0.35">
      <c r="A173" s="1"/>
      <c r="B173" s="90"/>
      <c r="C173" s="18"/>
      <c r="D173" s="178"/>
      <c r="E173" s="94" t="s">
        <v>181</v>
      </c>
      <c r="F173" s="93" t="s">
        <v>182</v>
      </c>
      <c r="G173" s="137">
        <f>G751</f>
        <v>50000</v>
      </c>
    </row>
    <row r="174" spans="1:7" x14ac:dyDescent="0.35">
      <c r="A174" s="1"/>
      <c r="B174" s="90"/>
      <c r="C174" s="18"/>
      <c r="D174" s="75">
        <v>471</v>
      </c>
      <c r="E174" s="94"/>
      <c r="F174" s="92" t="s">
        <v>119</v>
      </c>
      <c r="G174" s="136">
        <f>G175</f>
        <v>90000</v>
      </c>
    </row>
    <row r="175" spans="1:7" x14ac:dyDescent="0.35">
      <c r="A175" s="1"/>
      <c r="B175" s="90"/>
      <c r="C175" s="18"/>
      <c r="D175" s="75"/>
      <c r="E175" s="94" t="s">
        <v>203</v>
      </c>
      <c r="F175" s="93" t="s">
        <v>119</v>
      </c>
      <c r="G175" s="137">
        <f>G323</f>
        <v>90000</v>
      </c>
    </row>
    <row r="176" spans="1:7" x14ac:dyDescent="0.35">
      <c r="A176" s="1"/>
      <c r="B176" s="90"/>
      <c r="C176" s="18"/>
      <c r="D176" s="75">
        <v>472</v>
      </c>
      <c r="E176" s="94"/>
      <c r="F176" s="92" t="s">
        <v>120</v>
      </c>
      <c r="G176" s="136">
        <f>G177</f>
        <v>20000</v>
      </c>
    </row>
    <row r="177" spans="1:7" x14ac:dyDescent="0.35">
      <c r="A177" s="1"/>
      <c r="B177" s="90"/>
      <c r="C177" s="18"/>
      <c r="D177" s="75"/>
      <c r="E177" s="94" t="s">
        <v>204</v>
      </c>
      <c r="F177" s="93" t="s">
        <v>120</v>
      </c>
      <c r="G177" s="137">
        <f>G325</f>
        <v>20000</v>
      </c>
    </row>
    <row r="178" spans="1:7" ht="15" thickBot="1" x14ac:dyDescent="0.4">
      <c r="A178" s="1"/>
      <c r="B178" s="90"/>
      <c r="C178" s="18"/>
      <c r="D178" s="78"/>
      <c r="E178" s="82"/>
      <c r="F178" s="80" t="s">
        <v>121</v>
      </c>
      <c r="G178" s="139">
        <f>G118+G124+G126+G131+G140+G143+G147+G151+G153+G155++G162+G164+G169+G171+G174+G176+G145</f>
        <v>8550000</v>
      </c>
    </row>
    <row r="179" spans="1:7" x14ac:dyDescent="0.35">
      <c r="A179" s="1"/>
      <c r="B179" s="90"/>
      <c r="C179" s="18"/>
      <c r="D179" s="14"/>
      <c r="E179" s="21"/>
      <c r="F179" s="22"/>
    </row>
    <row r="180" spans="1:7" x14ac:dyDescent="0.35">
      <c r="A180" s="1"/>
      <c r="B180" s="90"/>
      <c r="C180" s="18"/>
      <c r="D180" s="14"/>
      <c r="E180" s="21"/>
      <c r="F180" s="22"/>
    </row>
    <row r="181" spans="1:7" x14ac:dyDescent="0.35">
      <c r="A181" s="1"/>
      <c r="B181" s="90"/>
      <c r="C181" s="18"/>
      <c r="D181" s="14"/>
      <c r="E181" s="21"/>
      <c r="F181" s="22"/>
    </row>
    <row r="182" spans="1:7" x14ac:dyDescent="0.35">
      <c r="A182" s="1"/>
      <c r="B182" s="90"/>
      <c r="C182" s="18"/>
      <c r="D182" s="14"/>
      <c r="E182" s="21"/>
      <c r="F182" s="22"/>
    </row>
    <row r="183" spans="1:7" x14ac:dyDescent="0.35">
      <c r="A183" s="1"/>
      <c r="B183" s="90"/>
      <c r="C183" s="18"/>
      <c r="D183" s="14"/>
      <c r="E183" s="21"/>
      <c r="F183" s="22"/>
    </row>
    <row r="184" spans="1:7" x14ac:dyDescent="0.35">
      <c r="A184" s="1"/>
      <c r="B184" s="90"/>
      <c r="C184" s="18"/>
      <c r="D184" s="14"/>
      <c r="E184" s="21"/>
      <c r="F184" s="22"/>
    </row>
    <row r="185" spans="1:7" x14ac:dyDescent="0.35">
      <c r="A185" s="1"/>
      <c r="B185" s="90"/>
      <c r="C185" s="18"/>
      <c r="D185" s="14"/>
      <c r="E185" s="21"/>
      <c r="F185" s="22"/>
    </row>
    <row r="186" spans="1:7" x14ac:dyDescent="0.35">
      <c r="A186" s="1"/>
      <c r="B186" s="90"/>
      <c r="C186" s="18"/>
      <c r="D186" s="14"/>
      <c r="E186" s="21"/>
      <c r="F186" s="22"/>
    </row>
    <row r="187" spans="1:7" x14ac:dyDescent="0.35">
      <c r="A187" s="1"/>
      <c r="B187" s="90"/>
      <c r="C187" s="18"/>
      <c r="D187" s="14"/>
      <c r="E187" s="21"/>
      <c r="F187" s="22"/>
    </row>
    <row r="188" spans="1:7" x14ac:dyDescent="0.35">
      <c r="A188" s="1"/>
      <c r="B188" s="90"/>
      <c r="C188" s="18"/>
      <c r="D188" s="14"/>
      <c r="E188" s="21"/>
      <c r="F188" s="22"/>
    </row>
    <row r="189" spans="1:7" x14ac:dyDescent="0.35">
      <c r="A189" s="1"/>
      <c r="B189" s="90"/>
      <c r="C189" s="18"/>
      <c r="D189" s="14"/>
      <c r="E189" s="21"/>
      <c r="F189" s="22"/>
    </row>
    <row r="190" spans="1:7" x14ac:dyDescent="0.35">
      <c r="A190" s="1"/>
      <c r="B190" s="90"/>
      <c r="C190" s="18"/>
      <c r="D190" s="14"/>
      <c r="E190" s="21"/>
      <c r="F190" s="22"/>
    </row>
    <row r="191" spans="1:7" x14ac:dyDescent="0.35">
      <c r="A191" s="1"/>
      <c r="B191" s="90"/>
      <c r="C191" s="18"/>
      <c r="D191" s="14"/>
      <c r="E191" s="21"/>
      <c r="F191" s="22"/>
    </row>
    <row r="192" spans="1:7" x14ac:dyDescent="0.35">
      <c r="A192" s="1"/>
      <c r="B192" s="90"/>
      <c r="C192" s="18"/>
      <c r="D192" s="14"/>
      <c r="E192" s="21"/>
      <c r="F192" s="22"/>
    </row>
    <row r="193" spans="1:6" x14ac:dyDescent="0.35">
      <c r="A193" s="1"/>
      <c r="B193" s="90"/>
      <c r="C193" s="18"/>
      <c r="D193" s="14"/>
      <c r="E193" s="21"/>
      <c r="F193" s="22"/>
    </row>
    <row r="194" spans="1:6" x14ac:dyDescent="0.35">
      <c r="A194" s="1"/>
      <c r="B194" s="90"/>
      <c r="C194" s="18"/>
      <c r="D194" s="14"/>
      <c r="E194" s="21"/>
      <c r="F194" s="22"/>
    </row>
    <row r="195" spans="1:6" x14ac:dyDescent="0.35">
      <c r="A195" s="1"/>
      <c r="B195" s="90"/>
      <c r="C195" s="18"/>
      <c r="D195" s="14"/>
      <c r="E195" s="21"/>
      <c r="F195" s="22"/>
    </row>
    <row r="196" spans="1:6" x14ac:dyDescent="0.35">
      <c r="A196" s="1"/>
      <c r="B196" s="90"/>
      <c r="C196" s="18"/>
      <c r="D196" s="14"/>
      <c r="E196" s="21"/>
      <c r="F196" s="22"/>
    </row>
    <row r="197" spans="1:6" x14ac:dyDescent="0.35">
      <c r="A197" s="1"/>
      <c r="B197" s="90"/>
      <c r="C197" s="18"/>
      <c r="D197" s="14"/>
      <c r="E197" s="21"/>
      <c r="F197" s="22"/>
    </row>
    <row r="198" spans="1:6" x14ac:dyDescent="0.35">
      <c r="A198" s="1"/>
      <c r="B198" s="90"/>
      <c r="C198" s="18"/>
      <c r="D198" s="14"/>
      <c r="E198" s="21"/>
      <c r="F198" s="22"/>
    </row>
    <row r="199" spans="1:6" x14ac:dyDescent="0.35">
      <c r="A199" s="1"/>
      <c r="B199" s="90"/>
      <c r="C199" s="18"/>
      <c r="D199" s="14"/>
      <c r="E199" s="21"/>
      <c r="F199" s="22"/>
    </row>
    <row r="200" spans="1:6" x14ac:dyDescent="0.35">
      <c r="A200" s="1"/>
      <c r="B200" s="90"/>
      <c r="C200" s="18"/>
      <c r="D200" s="14"/>
      <c r="E200" s="21"/>
      <c r="F200" s="22"/>
    </row>
    <row r="201" spans="1:6" x14ac:dyDescent="0.35">
      <c r="A201" s="1"/>
      <c r="B201" s="90"/>
      <c r="C201" s="18"/>
      <c r="D201" s="14"/>
      <c r="E201" s="21"/>
      <c r="F201" s="22"/>
    </row>
    <row r="202" spans="1:6" x14ac:dyDescent="0.35">
      <c r="A202" s="1"/>
      <c r="B202" s="90"/>
      <c r="C202" s="18"/>
      <c r="D202" s="14"/>
      <c r="E202" s="21"/>
      <c r="F202" s="22"/>
    </row>
    <row r="203" spans="1:6" x14ac:dyDescent="0.35">
      <c r="A203" s="1"/>
      <c r="B203" s="90"/>
      <c r="C203" s="18"/>
      <c r="D203" s="14"/>
      <c r="E203" s="21"/>
      <c r="F203" s="22"/>
    </row>
    <row r="204" spans="1:6" x14ac:dyDescent="0.35">
      <c r="A204" s="1"/>
      <c r="B204" s="90"/>
      <c r="C204" s="18"/>
      <c r="D204" s="14"/>
      <c r="E204" s="21"/>
      <c r="F204" s="22"/>
    </row>
    <row r="205" spans="1:6" x14ac:dyDescent="0.35">
      <c r="A205" s="1"/>
      <c r="B205" s="90"/>
      <c r="C205" s="18"/>
      <c r="D205" s="14"/>
      <c r="E205" s="21"/>
      <c r="F205" s="22"/>
    </row>
    <row r="206" spans="1:6" x14ac:dyDescent="0.35">
      <c r="A206" s="1"/>
      <c r="B206" s="90"/>
      <c r="C206" s="18"/>
      <c r="D206" s="14"/>
      <c r="E206" s="21"/>
      <c r="F206" s="22"/>
    </row>
    <row r="207" spans="1:6" x14ac:dyDescent="0.35">
      <c r="A207" s="1"/>
      <c r="B207" s="90"/>
      <c r="C207" s="18"/>
      <c r="D207" s="14"/>
      <c r="E207" s="21"/>
      <c r="F207" s="22"/>
    </row>
    <row r="208" spans="1:6" x14ac:dyDescent="0.35">
      <c r="A208" s="1"/>
      <c r="B208" s="90"/>
      <c r="C208" s="18"/>
      <c r="D208" s="14"/>
      <c r="E208" s="21"/>
      <c r="F208" s="22"/>
    </row>
    <row r="209" spans="1:6" x14ac:dyDescent="0.35">
      <c r="A209" s="1"/>
      <c r="B209" s="90"/>
      <c r="C209" s="18"/>
      <c r="D209" s="14"/>
      <c r="E209" s="21"/>
      <c r="F209" s="22"/>
    </row>
    <row r="210" spans="1:6" x14ac:dyDescent="0.35">
      <c r="A210" s="1"/>
      <c r="B210" s="90"/>
      <c r="C210" s="18"/>
      <c r="D210" s="14"/>
      <c r="E210" s="21"/>
      <c r="F210" s="22"/>
    </row>
    <row r="211" spans="1:6" x14ac:dyDescent="0.35">
      <c r="A211" s="1"/>
      <c r="B211" s="90"/>
      <c r="C211" s="18"/>
      <c r="D211" s="14"/>
      <c r="E211" s="21"/>
      <c r="F211" s="22"/>
    </row>
    <row r="212" spans="1:6" x14ac:dyDescent="0.35">
      <c r="A212" s="1"/>
      <c r="B212" s="90"/>
      <c r="C212" s="18"/>
      <c r="D212" s="14"/>
      <c r="E212" s="21"/>
      <c r="F212" s="22"/>
    </row>
    <row r="213" spans="1:6" x14ac:dyDescent="0.35">
      <c r="A213" s="1"/>
      <c r="B213" s="90"/>
      <c r="C213" s="18"/>
      <c r="D213" s="14"/>
      <c r="E213" s="21"/>
      <c r="F213" s="22"/>
    </row>
    <row r="214" spans="1:6" x14ac:dyDescent="0.35">
      <c r="A214" s="1"/>
      <c r="B214" s="90"/>
      <c r="C214" s="18"/>
      <c r="D214" s="14"/>
      <c r="E214" s="21"/>
      <c r="F214" s="22"/>
    </row>
    <row r="215" spans="1:6" x14ac:dyDescent="0.35">
      <c r="A215" s="1"/>
      <c r="B215" s="90"/>
      <c r="C215" s="18"/>
      <c r="D215" s="14"/>
      <c r="E215" s="21"/>
      <c r="F215" s="22"/>
    </row>
    <row r="216" spans="1:6" x14ac:dyDescent="0.35">
      <c r="A216" s="1"/>
      <c r="B216" s="90"/>
      <c r="C216" s="18"/>
      <c r="D216" s="14"/>
      <c r="E216" s="21"/>
      <c r="F216" s="22"/>
    </row>
    <row r="217" spans="1:6" x14ac:dyDescent="0.35">
      <c r="A217" s="1"/>
      <c r="B217" s="90"/>
      <c r="C217" s="18"/>
      <c r="D217" s="14"/>
      <c r="E217" s="21"/>
      <c r="F217" s="22"/>
    </row>
    <row r="218" spans="1:6" x14ac:dyDescent="0.35">
      <c r="A218" s="1"/>
      <c r="B218" s="90"/>
      <c r="C218" s="18"/>
      <c r="D218" s="14"/>
      <c r="E218" s="21"/>
      <c r="F218" s="22"/>
    </row>
    <row r="219" spans="1:6" x14ac:dyDescent="0.35">
      <c r="A219" s="1"/>
      <c r="B219" s="90"/>
      <c r="C219" s="18"/>
      <c r="D219" s="14"/>
      <c r="E219" s="21"/>
      <c r="F219" s="22"/>
    </row>
    <row r="220" spans="1:6" x14ac:dyDescent="0.35">
      <c r="A220" s="1"/>
      <c r="B220" s="90"/>
      <c r="C220" s="18"/>
      <c r="D220" s="14"/>
      <c r="E220" s="21"/>
      <c r="F220" s="22"/>
    </row>
    <row r="221" spans="1:6" x14ac:dyDescent="0.35">
      <c r="A221" s="1"/>
      <c r="B221" s="90"/>
      <c r="C221" s="18"/>
      <c r="D221" s="14"/>
      <c r="E221" s="21"/>
      <c r="F221" s="22"/>
    </row>
    <row r="222" spans="1:6" x14ac:dyDescent="0.35">
      <c r="A222" s="1"/>
      <c r="B222" s="90"/>
      <c r="C222" s="18"/>
      <c r="D222" s="14"/>
      <c r="E222" s="21"/>
      <c r="F222" s="22"/>
    </row>
    <row r="223" spans="1:6" x14ac:dyDescent="0.35">
      <c r="A223" s="1"/>
      <c r="B223" s="90"/>
      <c r="C223" s="18"/>
      <c r="D223" s="14"/>
      <c r="E223" s="21"/>
      <c r="F223" s="22"/>
    </row>
    <row r="224" spans="1:6" x14ac:dyDescent="0.35">
      <c r="A224" s="1"/>
      <c r="B224" s="90"/>
      <c r="C224" s="18"/>
      <c r="D224" s="14"/>
      <c r="E224" s="21"/>
      <c r="F224" s="22"/>
    </row>
    <row r="225" spans="1:6" ht="15.5" x14ac:dyDescent="0.35">
      <c r="A225" s="1"/>
      <c r="B225" s="90"/>
      <c r="C225" s="18"/>
      <c r="D225" s="14"/>
      <c r="E225" s="21"/>
      <c r="F225" s="52" t="s">
        <v>246</v>
      </c>
    </row>
    <row r="226" spans="1:6" ht="15.5" x14ac:dyDescent="0.35">
      <c r="A226" s="1"/>
      <c r="B226" s="90"/>
      <c r="C226" s="18"/>
      <c r="D226" s="14"/>
      <c r="E226" s="21"/>
      <c r="F226" s="52"/>
    </row>
    <row r="227" spans="1:6" x14ac:dyDescent="0.35">
      <c r="A227" s="1"/>
      <c r="B227" s="90"/>
      <c r="C227" s="18"/>
      <c r="D227" s="14"/>
      <c r="E227" s="21"/>
      <c r="F227" s="22"/>
    </row>
    <row r="228" spans="1:6" ht="15.5" x14ac:dyDescent="0.35">
      <c r="A228" s="1"/>
      <c r="B228" s="90"/>
      <c r="C228" s="53" t="s">
        <v>248</v>
      </c>
      <c r="D228" s="14"/>
      <c r="E228" s="21"/>
      <c r="F228" s="22"/>
    </row>
    <row r="229" spans="1:6" ht="15.5" x14ac:dyDescent="0.35">
      <c r="A229" s="1"/>
      <c r="B229" s="90"/>
      <c r="C229" s="53" t="s">
        <v>249</v>
      </c>
      <c r="D229" s="14"/>
      <c r="E229" s="21"/>
      <c r="F229" s="22"/>
    </row>
    <row r="230" spans="1:6" ht="15.5" x14ac:dyDescent="0.35">
      <c r="A230" s="1"/>
      <c r="B230" s="90"/>
      <c r="C230" s="53" t="s">
        <v>250</v>
      </c>
      <c r="D230" s="14"/>
      <c r="E230" s="21"/>
      <c r="F230" s="22"/>
    </row>
    <row r="231" spans="1:6" ht="15.5" x14ac:dyDescent="0.35">
      <c r="A231" s="1"/>
      <c r="B231" s="90"/>
      <c r="C231" s="53"/>
      <c r="D231" s="14"/>
      <c r="E231" s="21"/>
      <c r="F231" s="22"/>
    </row>
    <row r="232" spans="1:6" ht="15.5" x14ac:dyDescent="0.35">
      <c r="A232" s="1"/>
      <c r="B232" s="90"/>
      <c r="C232" s="53"/>
      <c r="D232" s="14"/>
      <c r="E232" s="21"/>
      <c r="F232" s="22"/>
    </row>
    <row r="233" spans="1:6" x14ac:dyDescent="0.35">
      <c r="A233" s="1"/>
      <c r="B233" s="90"/>
      <c r="C233" s="18"/>
      <c r="D233" s="14"/>
      <c r="E233" s="21"/>
      <c r="F233" s="22"/>
    </row>
    <row r="234" spans="1:6" ht="15.5" x14ac:dyDescent="0.35">
      <c r="A234" s="1"/>
      <c r="B234" s="90"/>
      <c r="C234" s="18"/>
      <c r="D234" s="14"/>
      <c r="E234" s="21"/>
      <c r="F234" s="52" t="s">
        <v>247</v>
      </c>
    </row>
    <row r="235" spans="1:6" ht="15.5" x14ac:dyDescent="0.35">
      <c r="A235" s="1"/>
      <c r="B235" s="90"/>
      <c r="C235" s="18"/>
      <c r="D235" s="14"/>
      <c r="E235" s="21"/>
      <c r="F235" s="52"/>
    </row>
    <row r="236" spans="1:6" x14ac:dyDescent="0.35">
      <c r="A236" s="1"/>
      <c r="B236" s="90"/>
      <c r="C236" s="18"/>
      <c r="D236" s="14"/>
      <c r="E236" s="21"/>
      <c r="F236" s="22"/>
    </row>
    <row r="237" spans="1:6" ht="15.5" x14ac:dyDescent="0.35">
      <c r="A237" s="1"/>
      <c r="B237" s="90"/>
      <c r="C237" s="53" t="s">
        <v>255</v>
      </c>
      <c r="D237" s="14"/>
      <c r="E237" s="21"/>
      <c r="F237" s="22"/>
    </row>
    <row r="238" spans="1:6" ht="15.5" x14ac:dyDescent="0.35">
      <c r="A238" s="1"/>
      <c r="B238" s="90"/>
      <c r="C238" s="53" t="s">
        <v>252</v>
      </c>
      <c r="D238" s="14"/>
      <c r="E238" s="21"/>
      <c r="F238" s="22"/>
    </row>
    <row r="239" spans="1:6" ht="15.5" x14ac:dyDescent="0.35">
      <c r="A239" s="1"/>
      <c r="B239" s="90"/>
      <c r="C239" s="53" t="s">
        <v>253</v>
      </c>
      <c r="D239" s="14"/>
      <c r="E239" s="21"/>
      <c r="F239" s="22"/>
    </row>
    <row r="240" spans="1:6" ht="15.5" x14ac:dyDescent="0.35">
      <c r="A240" s="1"/>
      <c r="B240" s="90"/>
      <c r="C240" s="53" t="s">
        <v>254</v>
      </c>
      <c r="D240" s="14"/>
      <c r="E240" s="21"/>
      <c r="F240" s="22"/>
    </row>
    <row r="241" spans="1:6" ht="15.5" x14ac:dyDescent="0.35">
      <c r="A241" s="1"/>
      <c r="B241" s="90"/>
      <c r="C241" s="53"/>
      <c r="D241" s="14"/>
      <c r="E241" s="21"/>
      <c r="F241" s="22"/>
    </row>
    <row r="242" spans="1:6" x14ac:dyDescent="0.35">
      <c r="A242" s="1"/>
      <c r="B242" s="90"/>
      <c r="C242" s="18"/>
      <c r="D242" s="14"/>
      <c r="E242" s="21"/>
      <c r="F242" s="22"/>
    </row>
    <row r="243" spans="1:6" ht="15.5" x14ac:dyDescent="0.35">
      <c r="A243" s="1"/>
      <c r="B243" s="90"/>
      <c r="C243" s="18"/>
      <c r="D243" s="14"/>
      <c r="E243" s="21"/>
      <c r="F243" s="52" t="s">
        <v>251</v>
      </c>
    </row>
    <row r="244" spans="1:6" ht="15.5" x14ac:dyDescent="0.35">
      <c r="A244" s="1"/>
      <c r="B244" s="90"/>
      <c r="C244" s="18"/>
      <c r="D244" s="14"/>
      <c r="E244" s="21"/>
      <c r="F244" s="52"/>
    </row>
    <row r="245" spans="1:6" x14ac:dyDescent="0.35">
      <c r="A245" s="1"/>
      <c r="B245" s="90"/>
      <c r="C245" s="18"/>
      <c r="D245" s="14"/>
      <c r="E245" s="21"/>
      <c r="F245" s="22"/>
    </row>
    <row r="246" spans="1:6" ht="15.5" x14ac:dyDescent="0.35">
      <c r="A246" s="1"/>
      <c r="B246" s="90"/>
      <c r="C246" s="53" t="s">
        <v>257</v>
      </c>
      <c r="D246" s="14"/>
      <c r="E246" s="21"/>
      <c r="F246" s="22"/>
    </row>
    <row r="247" spans="1:6" ht="15.5" x14ac:dyDescent="0.35">
      <c r="A247" s="1"/>
      <c r="B247" s="90"/>
      <c r="C247" s="53" t="s">
        <v>258</v>
      </c>
      <c r="D247" s="14"/>
      <c r="E247" s="21"/>
      <c r="F247" s="22"/>
    </row>
    <row r="248" spans="1:6" ht="15.5" x14ac:dyDescent="0.35">
      <c r="A248" s="1"/>
      <c r="B248" s="90"/>
      <c r="C248" s="53" t="s">
        <v>259</v>
      </c>
      <c r="D248" s="14"/>
      <c r="E248" s="21"/>
      <c r="F248" s="22"/>
    </row>
    <row r="249" spans="1:6" ht="15.5" x14ac:dyDescent="0.35">
      <c r="A249" s="1"/>
      <c r="B249" s="90"/>
      <c r="C249" s="53" t="s">
        <v>260</v>
      </c>
      <c r="D249" s="14"/>
      <c r="E249" s="21"/>
      <c r="F249" s="22"/>
    </row>
    <row r="250" spans="1:6" ht="15.5" x14ac:dyDescent="0.35">
      <c r="A250" s="1"/>
      <c r="B250" s="90"/>
      <c r="C250" s="53" t="s">
        <v>261</v>
      </c>
      <c r="D250" s="14"/>
      <c r="E250" s="21"/>
      <c r="F250" s="22"/>
    </row>
    <row r="251" spans="1:6" ht="15.5" x14ac:dyDescent="0.35">
      <c r="A251" s="1"/>
      <c r="B251" s="90"/>
      <c r="C251" s="53" t="s">
        <v>262</v>
      </c>
      <c r="D251" s="14"/>
      <c r="E251" s="21"/>
      <c r="F251" s="22"/>
    </row>
    <row r="252" spans="1:6" ht="15.5" x14ac:dyDescent="0.35">
      <c r="A252" s="1"/>
      <c r="B252" s="90"/>
      <c r="C252" s="53" t="s">
        <v>263</v>
      </c>
      <c r="D252" s="14"/>
      <c r="E252" s="21"/>
      <c r="F252" s="22"/>
    </row>
    <row r="253" spans="1:6" ht="15.5" x14ac:dyDescent="0.35">
      <c r="A253" s="1"/>
      <c r="B253" s="90"/>
      <c r="C253" s="53"/>
      <c r="D253" s="14"/>
      <c r="E253" s="21"/>
      <c r="F253" s="22"/>
    </row>
    <row r="254" spans="1:6" x14ac:dyDescent="0.35">
      <c r="A254" s="1"/>
      <c r="B254" s="90"/>
      <c r="C254" s="18"/>
      <c r="D254" s="14"/>
      <c r="E254" s="21"/>
      <c r="F254" s="22"/>
    </row>
    <row r="255" spans="1:6" ht="15.5" x14ac:dyDescent="0.35">
      <c r="A255" s="1"/>
      <c r="B255" s="90"/>
      <c r="C255" s="18"/>
      <c r="D255" s="14"/>
      <c r="E255" s="21"/>
      <c r="F255" s="52" t="s">
        <v>256</v>
      </c>
    </row>
    <row r="256" spans="1:6" ht="15.5" x14ac:dyDescent="0.35">
      <c r="A256" s="1"/>
      <c r="B256" s="90"/>
      <c r="C256" s="18"/>
      <c r="D256" s="14"/>
      <c r="E256" s="21"/>
      <c r="F256" s="52"/>
    </row>
    <row r="257" spans="1:6" x14ac:dyDescent="0.35">
      <c r="A257" s="1"/>
      <c r="B257" s="90"/>
      <c r="C257" s="18"/>
      <c r="D257" s="14"/>
      <c r="E257" s="21"/>
      <c r="F257" s="22"/>
    </row>
    <row r="258" spans="1:6" ht="15.5" x14ac:dyDescent="0.35">
      <c r="A258" s="1"/>
      <c r="B258" s="90"/>
      <c r="C258" s="53" t="s">
        <v>265</v>
      </c>
      <c r="D258" s="14"/>
      <c r="E258" s="21"/>
      <c r="F258" s="22"/>
    </row>
    <row r="259" spans="1:6" ht="15.5" x14ac:dyDescent="0.35">
      <c r="A259" s="1"/>
      <c r="B259" s="90"/>
      <c r="C259" s="53" t="s">
        <v>266</v>
      </c>
      <c r="D259" s="14"/>
      <c r="E259" s="21"/>
      <c r="F259" s="22"/>
    </row>
    <row r="260" spans="1:6" ht="15.5" x14ac:dyDescent="0.35">
      <c r="A260" s="1"/>
      <c r="B260" s="90"/>
      <c r="C260" s="53" t="s">
        <v>267</v>
      </c>
      <c r="D260" s="14"/>
      <c r="E260" s="21"/>
      <c r="F260" s="22"/>
    </row>
    <row r="261" spans="1:6" ht="15.5" x14ac:dyDescent="0.35">
      <c r="A261" s="1"/>
      <c r="B261" s="90"/>
      <c r="C261" s="53" t="s">
        <v>268</v>
      </c>
      <c r="D261" s="14"/>
      <c r="E261" s="21"/>
      <c r="F261" s="22"/>
    </row>
    <row r="262" spans="1:6" ht="15.5" x14ac:dyDescent="0.35">
      <c r="A262" s="1"/>
      <c r="B262" s="90"/>
      <c r="C262" s="53"/>
      <c r="D262" s="14"/>
      <c r="E262" s="21"/>
      <c r="F262" s="22"/>
    </row>
    <row r="263" spans="1:6" ht="15.5" x14ac:dyDescent="0.35">
      <c r="A263" s="1"/>
      <c r="B263" s="90"/>
      <c r="C263" s="53"/>
      <c r="D263" s="14"/>
      <c r="E263" s="21"/>
      <c r="F263" s="22"/>
    </row>
    <row r="264" spans="1:6" x14ac:dyDescent="0.35">
      <c r="A264" s="1"/>
      <c r="B264" s="90"/>
      <c r="C264" s="18"/>
      <c r="D264" s="14"/>
      <c r="E264" s="21"/>
      <c r="F264" s="22"/>
    </row>
    <row r="265" spans="1:6" ht="15.5" x14ac:dyDescent="0.35">
      <c r="A265" s="1"/>
      <c r="B265" s="90"/>
      <c r="C265" s="18"/>
      <c r="D265" s="14"/>
      <c r="E265" s="21"/>
      <c r="F265" s="52" t="s">
        <v>264</v>
      </c>
    </row>
    <row r="266" spans="1:6" ht="15.5" x14ac:dyDescent="0.35">
      <c r="A266" s="1"/>
      <c r="B266" s="90"/>
      <c r="C266" s="18"/>
      <c r="D266" s="14"/>
      <c r="E266" s="21"/>
      <c r="F266" s="52"/>
    </row>
    <row r="267" spans="1:6" x14ac:dyDescent="0.35">
      <c r="A267" s="1"/>
      <c r="B267" s="90"/>
      <c r="C267" s="18"/>
      <c r="D267" s="14"/>
      <c r="E267" s="21"/>
      <c r="F267" s="22"/>
    </row>
    <row r="268" spans="1:6" ht="15.5" x14ac:dyDescent="0.35">
      <c r="A268" s="1"/>
      <c r="B268" s="90"/>
      <c r="C268" s="53" t="s">
        <v>278</v>
      </c>
      <c r="D268" s="14"/>
      <c r="E268" s="21"/>
      <c r="F268" s="22"/>
    </row>
    <row r="269" spans="1:6" ht="15.5" x14ac:dyDescent="0.35">
      <c r="A269" s="1"/>
      <c r="B269" s="90"/>
      <c r="C269" s="53" t="s">
        <v>270</v>
      </c>
      <c r="D269" s="14"/>
      <c r="E269" s="21"/>
      <c r="F269" s="22"/>
    </row>
    <row r="270" spans="1:6" ht="15.5" x14ac:dyDescent="0.35">
      <c r="A270" s="1"/>
      <c r="B270" s="90"/>
      <c r="C270" s="53" t="s">
        <v>271</v>
      </c>
      <c r="D270" s="14"/>
      <c r="E270" s="21"/>
      <c r="F270" s="22"/>
    </row>
    <row r="271" spans="1:6" ht="15.5" x14ac:dyDescent="0.35">
      <c r="A271" s="1"/>
      <c r="B271" s="90"/>
      <c r="C271" s="53" t="s">
        <v>272</v>
      </c>
      <c r="D271" s="14"/>
      <c r="E271" s="21"/>
      <c r="F271" s="22"/>
    </row>
    <row r="272" spans="1:6" ht="15.5" x14ac:dyDescent="0.35">
      <c r="A272" s="1"/>
      <c r="B272" s="90"/>
      <c r="C272" s="53" t="s">
        <v>273</v>
      </c>
      <c r="D272" s="14"/>
      <c r="E272" s="21"/>
      <c r="F272" s="22"/>
    </row>
    <row r="273" spans="1:7" ht="15.5" x14ac:dyDescent="0.35">
      <c r="A273" s="1"/>
      <c r="B273" s="90"/>
      <c r="C273" s="53"/>
      <c r="D273" s="14"/>
      <c r="E273" s="21"/>
      <c r="F273" s="22"/>
    </row>
    <row r="274" spans="1:7" x14ac:dyDescent="0.35">
      <c r="A274" s="1"/>
      <c r="B274" s="90"/>
      <c r="C274" s="18"/>
      <c r="D274" s="14"/>
      <c r="E274" s="21"/>
      <c r="F274" s="22"/>
    </row>
    <row r="275" spans="1:7" x14ac:dyDescent="0.35">
      <c r="A275" s="1"/>
      <c r="B275" s="90"/>
      <c r="C275" s="18"/>
      <c r="D275" s="14"/>
      <c r="E275" s="21"/>
      <c r="F275" s="22"/>
    </row>
    <row r="276" spans="1:7" ht="15.5" x14ac:dyDescent="0.35">
      <c r="A276" s="51"/>
      <c r="B276" s="51"/>
      <c r="C276" s="53" t="s">
        <v>282</v>
      </c>
      <c r="D276" s="66"/>
      <c r="E276" s="52"/>
      <c r="F276" s="29"/>
    </row>
    <row r="277" spans="1:7" x14ac:dyDescent="0.35">
      <c r="A277" s="1"/>
      <c r="B277" s="90"/>
      <c r="C277" s="18"/>
      <c r="D277" s="14"/>
      <c r="E277" s="21"/>
      <c r="F277" s="22"/>
    </row>
    <row r="278" spans="1:7" ht="15.5" x14ac:dyDescent="0.35">
      <c r="A278" s="1"/>
      <c r="B278" s="90"/>
      <c r="C278" s="18"/>
      <c r="D278" s="14"/>
      <c r="E278" s="21"/>
      <c r="F278" s="52" t="s">
        <v>269</v>
      </c>
    </row>
    <row r="279" spans="1:7" ht="15.5" x14ac:dyDescent="0.35">
      <c r="A279" s="1"/>
      <c r="B279" s="90"/>
      <c r="C279" s="18"/>
      <c r="D279" s="14"/>
      <c r="E279" s="21"/>
      <c r="F279" s="52"/>
    </row>
    <row r="280" spans="1:7" ht="15.5" x14ac:dyDescent="0.35">
      <c r="A280" s="1"/>
      <c r="B280" s="90"/>
      <c r="C280" s="51" t="s">
        <v>297</v>
      </c>
      <c r="D280" s="14"/>
      <c r="E280" s="21"/>
      <c r="F280" s="24"/>
    </row>
    <row r="281" spans="1:7" ht="15.5" x14ac:dyDescent="0.35">
      <c r="A281" s="1"/>
      <c r="B281" s="90"/>
      <c r="C281" s="51" t="s">
        <v>281</v>
      </c>
      <c r="D281" s="14"/>
      <c r="E281" s="21"/>
      <c r="F281" s="24"/>
    </row>
    <row r="282" spans="1:7" x14ac:dyDescent="0.35">
      <c r="A282" s="1"/>
      <c r="B282" s="90"/>
      <c r="C282" s="18"/>
      <c r="D282" s="14"/>
      <c r="E282" s="21"/>
      <c r="F282" s="22"/>
    </row>
    <row r="283" spans="1:7" ht="15.5" x14ac:dyDescent="0.35">
      <c r="A283" s="1"/>
      <c r="B283" s="90"/>
      <c r="C283" s="1"/>
      <c r="D283" s="14"/>
      <c r="E283" s="21"/>
      <c r="F283" s="63" t="s">
        <v>187</v>
      </c>
    </row>
    <row r="284" spans="1:7" ht="15.5" x14ac:dyDescent="0.35">
      <c r="A284" s="1"/>
      <c r="B284" s="90"/>
      <c r="C284" s="1"/>
      <c r="D284" s="14"/>
      <c r="E284" s="21"/>
      <c r="F284" s="24"/>
    </row>
    <row r="285" spans="1:7" ht="15.5" x14ac:dyDescent="0.35">
      <c r="A285" s="1"/>
      <c r="B285" s="90"/>
      <c r="C285" s="164" t="s">
        <v>122</v>
      </c>
      <c r="D285" s="164"/>
      <c r="E285" s="164"/>
      <c r="F285" s="164"/>
    </row>
    <row r="286" spans="1:7" ht="18.5" thickBot="1" x14ac:dyDescent="0.45">
      <c r="A286" s="1"/>
      <c r="B286" s="90"/>
      <c r="C286" s="1"/>
      <c r="D286" s="2"/>
      <c r="E286" s="25"/>
      <c r="F286" s="2"/>
    </row>
    <row r="287" spans="1:7" ht="14.5" customHeight="1" x14ac:dyDescent="0.35">
      <c r="A287" s="1"/>
      <c r="B287" s="90"/>
      <c r="C287" s="103" t="s">
        <v>123</v>
      </c>
      <c r="D287" s="104" t="s">
        <v>2</v>
      </c>
      <c r="E287" s="101" t="s">
        <v>2</v>
      </c>
      <c r="F287" s="35" t="s">
        <v>4</v>
      </c>
      <c r="G287" s="170" t="s">
        <v>290</v>
      </c>
    </row>
    <row r="288" spans="1:7" ht="15" thickBot="1" x14ac:dyDescent="0.4">
      <c r="A288" s="1"/>
      <c r="B288" s="90"/>
      <c r="C288" s="40" t="s">
        <v>3</v>
      </c>
      <c r="D288" s="41" t="s">
        <v>3</v>
      </c>
      <c r="E288" s="102" t="s">
        <v>3</v>
      </c>
      <c r="F288" s="39"/>
      <c r="G288" s="171"/>
    </row>
    <row r="289" spans="1:7" x14ac:dyDescent="0.35">
      <c r="A289" s="1"/>
      <c r="B289" s="90"/>
      <c r="C289" s="140"/>
      <c r="D289" s="91"/>
      <c r="E289" s="91"/>
      <c r="F289" s="91"/>
      <c r="G289" s="135"/>
    </row>
    <row r="290" spans="1:7" x14ac:dyDescent="0.35">
      <c r="A290" s="1"/>
      <c r="B290" s="90"/>
      <c r="C290" s="107" t="s">
        <v>124</v>
      </c>
      <c r="D290" s="96"/>
      <c r="E290" s="91"/>
      <c r="F290" s="95"/>
      <c r="G290" s="141"/>
    </row>
    <row r="291" spans="1:7" x14ac:dyDescent="0.35">
      <c r="A291" s="1"/>
      <c r="B291" s="90"/>
      <c r="C291" s="180"/>
      <c r="D291" s="92">
        <v>411</v>
      </c>
      <c r="E291" s="94"/>
      <c r="F291" s="92" t="s">
        <v>44</v>
      </c>
      <c r="G291" s="136">
        <f>G292+G293+G294+G295+G296</f>
        <v>239700</v>
      </c>
    </row>
    <row r="292" spans="1:7" x14ac:dyDescent="0.35">
      <c r="A292" s="1"/>
      <c r="B292" s="90"/>
      <c r="C292" s="177"/>
      <c r="D292" s="168"/>
      <c r="E292" s="94" t="s">
        <v>45</v>
      </c>
      <c r="F292" s="93" t="s">
        <v>46</v>
      </c>
      <c r="G292" s="137">
        <v>188500</v>
      </c>
    </row>
    <row r="293" spans="1:7" x14ac:dyDescent="0.35">
      <c r="A293" s="1"/>
      <c r="B293" s="90"/>
      <c r="C293" s="177"/>
      <c r="D293" s="166"/>
      <c r="E293" s="94" t="s">
        <v>47</v>
      </c>
      <c r="F293" s="93" t="s">
        <v>48</v>
      </c>
      <c r="G293" s="137">
        <v>5820</v>
      </c>
    </row>
    <row r="294" spans="1:7" x14ac:dyDescent="0.35">
      <c r="A294" s="1"/>
      <c r="B294" s="90"/>
      <c r="C294" s="177"/>
      <c r="D294" s="166"/>
      <c r="E294" s="94" t="s">
        <v>49</v>
      </c>
      <c r="F294" s="93" t="s">
        <v>50</v>
      </c>
      <c r="G294" s="137">
        <v>32200</v>
      </c>
    </row>
    <row r="295" spans="1:7" x14ac:dyDescent="0.35">
      <c r="A295" s="1"/>
      <c r="B295" s="90"/>
      <c r="C295" s="177"/>
      <c r="D295" s="166"/>
      <c r="E295" s="94" t="s">
        <v>51</v>
      </c>
      <c r="F295" s="93" t="s">
        <v>52</v>
      </c>
      <c r="G295" s="137">
        <v>12450</v>
      </c>
    </row>
    <row r="296" spans="1:7" x14ac:dyDescent="0.35">
      <c r="A296" s="1"/>
      <c r="B296" s="90"/>
      <c r="C296" s="177"/>
      <c r="D296" s="167"/>
      <c r="E296" s="94" t="s">
        <v>53</v>
      </c>
      <c r="F296" s="93" t="s">
        <v>54</v>
      </c>
      <c r="G296" s="137">
        <v>730</v>
      </c>
    </row>
    <row r="297" spans="1:7" x14ac:dyDescent="0.35">
      <c r="A297" s="1"/>
      <c r="B297" s="90"/>
      <c r="C297" s="177"/>
      <c r="D297" s="92">
        <v>413</v>
      </c>
      <c r="E297" s="94"/>
      <c r="F297" s="92" t="s">
        <v>58</v>
      </c>
      <c r="G297" s="136">
        <f>G298+G300+G299</f>
        <v>10500</v>
      </c>
    </row>
    <row r="298" spans="1:7" x14ac:dyDescent="0.35">
      <c r="A298" s="1"/>
      <c r="B298" s="90"/>
      <c r="C298" s="177"/>
      <c r="D298" s="168"/>
      <c r="E298" s="94" t="s">
        <v>59</v>
      </c>
      <c r="F298" s="93" t="s">
        <v>60</v>
      </c>
      <c r="G298" s="137">
        <v>3500</v>
      </c>
    </row>
    <row r="299" spans="1:7" x14ac:dyDescent="0.35">
      <c r="A299" s="1"/>
      <c r="B299" s="90"/>
      <c r="C299" s="177"/>
      <c r="D299" s="166"/>
      <c r="E299" s="94" t="s">
        <v>237</v>
      </c>
      <c r="F299" s="93" t="s">
        <v>238</v>
      </c>
      <c r="G299" s="137">
        <v>3000</v>
      </c>
    </row>
    <row r="300" spans="1:7" x14ac:dyDescent="0.35">
      <c r="A300" s="1"/>
      <c r="B300" s="90"/>
      <c r="C300" s="177"/>
      <c r="D300" s="167"/>
      <c r="E300" s="94" t="s">
        <v>63</v>
      </c>
      <c r="F300" s="93" t="s">
        <v>125</v>
      </c>
      <c r="G300" s="137">
        <v>4000</v>
      </c>
    </row>
    <row r="301" spans="1:7" x14ac:dyDescent="0.35">
      <c r="A301" s="1"/>
      <c r="B301" s="90"/>
      <c r="C301" s="177"/>
      <c r="D301" s="92">
        <v>414</v>
      </c>
      <c r="E301" s="94"/>
      <c r="F301" s="92" t="s">
        <v>65</v>
      </c>
      <c r="G301" s="136">
        <f>G302+G303+G305+G306+G307+G304</f>
        <v>21000</v>
      </c>
    </row>
    <row r="302" spans="1:7" x14ac:dyDescent="0.35">
      <c r="A302" s="1"/>
      <c r="B302" s="90"/>
      <c r="C302" s="177"/>
      <c r="D302" s="168"/>
      <c r="E302" s="94" t="s">
        <v>66</v>
      </c>
      <c r="F302" s="93" t="s">
        <v>67</v>
      </c>
      <c r="G302" s="137">
        <v>4500</v>
      </c>
    </row>
    <row r="303" spans="1:7" x14ac:dyDescent="0.35">
      <c r="A303" s="1"/>
      <c r="B303" s="90"/>
      <c r="C303" s="177"/>
      <c r="D303" s="166"/>
      <c r="E303" s="94" t="s">
        <v>68</v>
      </c>
      <c r="F303" s="93" t="s">
        <v>69</v>
      </c>
      <c r="G303" s="137">
        <v>2000</v>
      </c>
    </row>
    <row r="304" spans="1:7" x14ac:dyDescent="0.35">
      <c r="A304" s="1"/>
      <c r="B304" s="90"/>
      <c r="C304" s="177"/>
      <c r="D304" s="166"/>
      <c r="E304" s="94" t="s">
        <v>68</v>
      </c>
      <c r="F304" s="93" t="s">
        <v>240</v>
      </c>
      <c r="G304" s="137">
        <v>7000</v>
      </c>
    </row>
    <row r="305" spans="1:7" x14ac:dyDescent="0.35">
      <c r="A305" s="1"/>
      <c r="B305" s="90"/>
      <c r="C305" s="177"/>
      <c r="D305" s="166"/>
      <c r="E305" s="94" t="s">
        <v>70</v>
      </c>
      <c r="F305" s="93" t="s">
        <v>234</v>
      </c>
      <c r="G305" s="137">
        <v>3500</v>
      </c>
    </row>
    <row r="306" spans="1:7" x14ac:dyDescent="0.35">
      <c r="A306" s="1"/>
      <c r="B306" s="90"/>
      <c r="C306" s="177"/>
      <c r="D306" s="166"/>
      <c r="E306" s="94" t="s">
        <v>222</v>
      </c>
      <c r="F306" s="93" t="s">
        <v>215</v>
      </c>
      <c r="G306" s="137">
        <v>2000</v>
      </c>
    </row>
    <row r="307" spans="1:7" x14ac:dyDescent="0.35">
      <c r="A307" s="1"/>
      <c r="B307" s="90"/>
      <c r="C307" s="177"/>
      <c r="D307" s="167"/>
      <c r="E307" s="94" t="s">
        <v>74</v>
      </c>
      <c r="F307" s="93" t="s">
        <v>216</v>
      </c>
      <c r="G307" s="137">
        <v>2000</v>
      </c>
    </row>
    <row r="308" spans="1:7" x14ac:dyDescent="0.35">
      <c r="A308" s="1"/>
      <c r="B308" s="90"/>
      <c r="C308" s="177"/>
      <c r="D308" s="92">
        <v>415</v>
      </c>
      <c r="E308" s="94"/>
      <c r="F308" s="92" t="s">
        <v>76</v>
      </c>
      <c r="G308" s="136">
        <f>G309+G310</f>
        <v>7500</v>
      </c>
    </row>
    <row r="309" spans="1:7" x14ac:dyDescent="0.35">
      <c r="A309" s="1"/>
      <c r="B309" s="90"/>
      <c r="C309" s="177"/>
      <c r="D309" s="168"/>
      <c r="E309" s="94" t="s">
        <v>79</v>
      </c>
      <c r="F309" s="93" t="s">
        <v>126</v>
      </c>
      <c r="G309" s="137">
        <v>6000</v>
      </c>
    </row>
    <row r="310" spans="1:7" x14ac:dyDescent="0.35">
      <c r="A310" s="1"/>
      <c r="B310" s="90"/>
      <c r="C310" s="177"/>
      <c r="D310" s="167"/>
      <c r="E310" s="94" t="s">
        <v>79</v>
      </c>
      <c r="F310" s="93" t="s">
        <v>127</v>
      </c>
      <c r="G310" s="137">
        <v>1500</v>
      </c>
    </row>
    <row r="311" spans="1:7" x14ac:dyDescent="0.35">
      <c r="A311" s="1"/>
      <c r="B311" s="90"/>
      <c r="C311" s="177"/>
      <c r="D311" s="92">
        <v>419</v>
      </c>
      <c r="E311" s="94"/>
      <c r="F311" s="92" t="s">
        <v>86</v>
      </c>
      <c r="G311" s="136">
        <f>G312+G313</f>
        <v>5500</v>
      </c>
    </row>
    <row r="312" spans="1:7" x14ac:dyDescent="0.35">
      <c r="A312" s="1"/>
      <c r="B312" s="90"/>
      <c r="C312" s="177"/>
      <c r="D312" s="168"/>
      <c r="E312" s="94" t="s">
        <v>89</v>
      </c>
      <c r="F312" s="93" t="s">
        <v>86</v>
      </c>
      <c r="G312" s="137">
        <v>4500</v>
      </c>
    </row>
    <row r="313" spans="1:7" x14ac:dyDescent="0.35">
      <c r="A313" s="1"/>
      <c r="B313" s="90"/>
      <c r="C313" s="177"/>
      <c r="D313" s="167"/>
      <c r="E313" s="94" t="s">
        <v>89</v>
      </c>
      <c r="F313" s="93" t="s">
        <v>218</v>
      </c>
      <c r="G313" s="137">
        <v>1000</v>
      </c>
    </row>
    <row r="314" spans="1:7" x14ac:dyDescent="0.35">
      <c r="A314" s="1"/>
      <c r="B314" s="90"/>
      <c r="C314" s="177"/>
      <c r="D314" s="92">
        <v>431</v>
      </c>
      <c r="E314" s="94"/>
      <c r="F314" s="92" t="s">
        <v>128</v>
      </c>
      <c r="G314" s="136">
        <f>G315+G316+G317+G318+G319</f>
        <v>134000</v>
      </c>
    </row>
    <row r="315" spans="1:7" x14ac:dyDescent="0.35">
      <c r="A315" s="1"/>
      <c r="B315" s="90"/>
      <c r="C315" s="177"/>
      <c r="D315" s="169"/>
      <c r="E315" s="94" t="s">
        <v>97</v>
      </c>
      <c r="F315" s="93" t="s">
        <v>129</v>
      </c>
      <c r="G315" s="137">
        <v>7000</v>
      </c>
    </row>
    <row r="316" spans="1:7" x14ac:dyDescent="0.35">
      <c r="A316" s="1"/>
      <c r="B316" s="90"/>
      <c r="C316" s="177"/>
      <c r="D316" s="166"/>
      <c r="E316" s="94" t="s">
        <v>100</v>
      </c>
      <c r="F316" s="93" t="s">
        <v>130</v>
      </c>
      <c r="G316" s="137">
        <v>15000</v>
      </c>
    </row>
    <row r="317" spans="1:7" x14ac:dyDescent="0.35">
      <c r="A317" s="1"/>
      <c r="B317" s="90"/>
      <c r="C317" s="177"/>
      <c r="D317" s="166"/>
      <c r="E317" s="94" t="s">
        <v>101</v>
      </c>
      <c r="F317" s="93" t="s">
        <v>131</v>
      </c>
      <c r="G317" s="137">
        <v>95000</v>
      </c>
    </row>
    <row r="318" spans="1:7" x14ac:dyDescent="0.35">
      <c r="A318" s="1"/>
      <c r="B318" s="90"/>
      <c r="C318" s="177"/>
      <c r="D318" s="166"/>
      <c r="E318" s="94" t="s">
        <v>102</v>
      </c>
      <c r="F318" s="93" t="s">
        <v>132</v>
      </c>
      <c r="G318" s="137">
        <v>15000</v>
      </c>
    </row>
    <row r="319" spans="1:7" x14ac:dyDescent="0.35">
      <c r="A319" s="1"/>
      <c r="B319" s="90"/>
      <c r="C319" s="177"/>
      <c r="D319" s="166"/>
      <c r="E319" s="94" t="s">
        <v>102</v>
      </c>
      <c r="F319" s="93" t="s">
        <v>133</v>
      </c>
      <c r="G319" s="137">
        <v>2000</v>
      </c>
    </row>
    <row r="320" spans="1:7" x14ac:dyDescent="0.35">
      <c r="A320" s="2"/>
      <c r="B320" s="2"/>
      <c r="C320" s="177"/>
      <c r="D320" s="92">
        <v>463</v>
      </c>
      <c r="E320" s="94"/>
      <c r="F320" s="92" t="s">
        <v>118</v>
      </c>
      <c r="G320" s="136">
        <f>G321</f>
        <v>90000</v>
      </c>
    </row>
    <row r="321" spans="1:7" x14ac:dyDescent="0.35">
      <c r="A321" s="1"/>
      <c r="B321" s="90"/>
      <c r="C321" s="177"/>
      <c r="D321" s="93"/>
      <c r="E321" s="94" t="s">
        <v>202</v>
      </c>
      <c r="F321" s="26" t="s">
        <v>118</v>
      </c>
      <c r="G321" s="137">
        <v>90000</v>
      </c>
    </row>
    <row r="322" spans="1:7" x14ac:dyDescent="0.35">
      <c r="A322" s="1"/>
      <c r="B322" s="90"/>
      <c r="C322" s="177"/>
      <c r="D322" s="92">
        <v>471</v>
      </c>
      <c r="E322" s="94"/>
      <c r="F322" s="47" t="s">
        <v>119</v>
      </c>
      <c r="G322" s="136">
        <f>G323</f>
        <v>90000</v>
      </c>
    </row>
    <row r="323" spans="1:7" x14ac:dyDescent="0.35">
      <c r="A323" s="1"/>
      <c r="B323" s="90"/>
      <c r="C323" s="177"/>
      <c r="D323" s="93"/>
      <c r="E323" s="94" t="s">
        <v>203</v>
      </c>
      <c r="F323" s="93" t="s">
        <v>119</v>
      </c>
      <c r="G323" s="137">
        <v>90000</v>
      </c>
    </row>
    <row r="324" spans="1:7" x14ac:dyDescent="0.35">
      <c r="A324" s="1"/>
      <c r="B324" s="90"/>
      <c r="C324" s="177"/>
      <c r="D324" s="92">
        <v>472</v>
      </c>
      <c r="E324" s="94"/>
      <c r="F324" s="47" t="s">
        <v>120</v>
      </c>
      <c r="G324" s="136">
        <f>G325</f>
        <v>20000</v>
      </c>
    </row>
    <row r="325" spans="1:7" x14ac:dyDescent="0.35">
      <c r="A325" s="1"/>
      <c r="B325" s="90"/>
      <c r="C325" s="177"/>
      <c r="D325" s="93"/>
      <c r="E325" s="94" t="s">
        <v>204</v>
      </c>
      <c r="F325" s="93" t="s">
        <v>120</v>
      </c>
      <c r="G325" s="137">
        <v>20000</v>
      </c>
    </row>
    <row r="326" spans="1:7" ht="15" thickBot="1" x14ac:dyDescent="0.4">
      <c r="A326" s="1"/>
      <c r="B326" s="90"/>
      <c r="C326" s="181"/>
      <c r="D326" s="83"/>
      <c r="E326" s="82"/>
      <c r="F326" s="84" t="s">
        <v>134</v>
      </c>
      <c r="G326" s="139">
        <f>G291+G297+G301+G308++G311+G314+G320+G322+G324</f>
        <v>618200</v>
      </c>
    </row>
    <row r="327" spans="1:7" x14ac:dyDescent="0.35">
      <c r="A327" s="1"/>
      <c r="B327" s="90"/>
      <c r="C327" s="18"/>
      <c r="D327" s="14"/>
      <c r="E327" s="21"/>
      <c r="F327" s="23"/>
    </row>
    <row r="328" spans="1:7" x14ac:dyDescent="0.35">
      <c r="A328" s="1"/>
      <c r="B328" s="90"/>
      <c r="C328" s="18"/>
      <c r="D328" s="14"/>
      <c r="E328" s="21"/>
      <c r="F328" s="23"/>
    </row>
    <row r="329" spans="1:7" x14ac:dyDescent="0.35">
      <c r="A329" s="1"/>
      <c r="B329" s="90"/>
      <c r="C329" s="18"/>
      <c r="D329" s="14"/>
      <c r="E329" s="21"/>
      <c r="F329" s="23"/>
    </row>
    <row r="330" spans="1:7" s="89" customFormat="1" x14ac:dyDescent="0.35">
      <c r="A330" s="90"/>
      <c r="B330" s="90"/>
      <c r="C330" s="18"/>
      <c r="D330" s="14"/>
      <c r="E330" s="21"/>
      <c r="F330" s="23"/>
    </row>
    <row r="331" spans="1:7" s="89" customFormat="1" x14ac:dyDescent="0.35">
      <c r="A331" s="90"/>
      <c r="B331" s="90"/>
      <c r="C331" s="18"/>
      <c r="D331" s="14"/>
      <c r="E331" s="21"/>
      <c r="F331" s="23"/>
    </row>
    <row r="332" spans="1:7" x14ac:dyDescent="0.35">
      <c r="A332" s="1"/>
      <c r="B332" s="90"/>
      <c r="C332" s="18"/>
      <c r="D332" s="14"/>
      <c r="E332" s="21"/>
      <c r="F332" s="23"/>
    </row>
    <row r="333" spans="1:7" ht="15.5" x14ac:dyDescent="0.35">
      <c r="A333" s="1"/>
      <c r="B333" s="90"/>
      <c r="C333" s="164" t="s">
        <v>190</v>
      </c>
      <c r="D333" s="164"/>
      <c r="E333" s="164"/>
      <c r="F333" s="164"/>
    </row>
    <row r="334" spans="1:7" ht="16" thickBot="1" x14ac:dyDescent="0.4">
      <c r="A334" s="1"/>
      <c r="B334" s="90"/>
      <c r="C334" s="69"/>
      <c r="D334" s="69"/>
      <c r="E334" s="69"/>
      <c r="F334" s="69"/>
    </row>
    <row r="335" spans="1:7" ht="14.5" customHeight="1" x14ac:dyDescent="0.35">
      <c r="A335" s="1"/>
      <c r="B335" s="90"/>
      <c r="C335" s="103" t="s">
        <v>123</v>
      </c>
      <c r="D335" s="104" t="s">
        <v>2</v>
      </c>
      <c r="E335" s="101" t="s">
        <v>2</v>
      </c>
      <c r="F335" s="35" t="s">
        <v>4</v>
      </c>
      <c r="G335" s="170" t="s">
        <v>290</v>
      </c>
    </row>
    <row r="336" spans="1:7" ht="15" thickBot="1" x14ac:dyDescent="0.4">
      <c r="A336" s="2"/>
      <c r="B336" s="2"/>
      <c r="C336" s="40" t="s">
        <v>3</v>
      </c>
      <c r="D336" s="41" t="s">
        <v>3</v>
      </c>
      <c r="E336" s="102" t="s">
        <v>3</v>
      </c>
      <c r="F336" s="39"/>
      <c r="G336" s="171"/>
    </row>
    <row r="337" spans="1:7" ht="11.5" customHeight="1" x14ac:dyDescent="0.35">
      <c r="A337" s="2"/>
      <c r="B337" s="2"/>
      <c r="C337" s="120"/>
      <c r="D337" s="121"/>
      <c r="E337" s="121"/>
      <c r="F337" s="121"/>
      <c r="G337" s="148"/>
    </row>
    <row r="338" spans="1:7" x14ac:dyDescent="0.35">
      <c r="A338" s="1"/>
      <c r="B338" s="90"/>
      <c r="C338" s="107" t="s">
        <v>135</v>
      </c>
      <c r="D338" s="96"/>
      <c r="E338" s="91"/>
      <c r="F338" s="95"/>
      <c r="G338" s="85"/>
    </row>
    <row r="339" spans="1:7" x14ac:dyDescent="0.35">
      <c r="A339" s="1"/>
      <c r="B339" s="90"/>
      <c r="C339" s="180"/>
      <c r="D339" s="92">
        <v>411</v>
      </c>
      <c r="E339" s="94"/>
      <c r="F339" s="92" t="s">
        <v>44</v>
      </c>
      <c r="G339" s="136">
        <f>G340+G341+G342+G343+G344</f>
        <v>100425</v>
      </c>
    </row>
    <row r="340" spans="1:7" x14ac:dyDescent="0.35">
      <c r="A340" s="1"/>
      <c r="B340" s="90"/>
      <c r="C340" s="177"/>
      <c r="D340" s="168"/>
      <c r="E340" s="94" t="s">
        <v>45</v>
      </c>
      <c r="F340" s="93" t="s">
        <v>46</v>
      </c>
      <c r="G340" s="137">
        <v>79615</v>
      </c>
    </row>
    <row r="341" spans="1:7" x14ac:dyDescent="0.35">
      <c r="A341" s="1"/>
      <c r="B341" s="90"/>
      <c r="C341" s="177"/>
      <c r="D341" s="166"/>
      <c r="E341" s="94" t="s">
        <v>47</v>
      </c>
      <c r="F341" s="93" t="s">
        <v>48</v>
      </c>
      <c r="G341" s="137">
        <v>2300</v>
      </c>
    </row>
    <row r="342" spans="1:7" x14ac:dyDescent="0.35">
      <c r="A342" s="1"/>
      <c r="B342" s="90"/>
      <c r="C342" s="177"/>
      <c r="D342" s="166"/>
      <c r="E342" s="94" t="s">
        <v>49</v>
      </c>
      <c r="F342" s="93" t="s">
        <v>50</v>
      </c>
      <c r="G342" s="137">
        <v>13100</v>
      </c>
    </row>
    <row r="343" spans="1:7" x14ac:dyDescent="0.35">
      <c r="A343" s="1"/>
      <c r="B343" s="90"/>
      <c r="C343" s="177"/>
      <c r="D343" s="166"/>
      <c r="E343" s="94" t="s">
        <v>51</v>
      </c>
      <c r="F343" s="93" t="s">
        <v>52</v>
      </c>
      <c r="G343" s="137">
        <v>5100</v>
      </c>
    </row>
    <row r="344" spans="1:7" x14ac:dyDescent="0.35">
      <c r="A344" s="1"/>
      <c r="B344" s="90"/>
      <c r="C344" s="177"/>
      <c r="D344" s="167"/>
      <c r="E344" s="94" t="s">
        <v>53</v>
      </c>
      <c r="F344" s="93" t="s">
        <v>54</v>
      </c>
      <c r="G344" s="137">
        <v>310</v>
      </c>
    </row>
    <row r="345" spans="1:7" x14ac:dyDescent="0.35">
      <c r="A345" s="1"/>
      <c r="B345" s="90"/>
      <c r="C345" s="177"/>
      <c r="D345" s="92">
        <v>412</v>
      </c>
      <c r="E345" s="94"/>
      <c r="F345" s="92" t="s">
        <v>55</v>
      </c>
      <c r="G345" s="136">
        <f>G346</f>
        <v>68000</v>
      </c>
    </row>
    <row r="346" spans="1:7" x14ac:dyDescent="0.35">
      <c r="A346" s="1"/>
      <c r="B346" s="90"/>
      <c r="C346" s="177"/>
      <c r="D346" s="93"/>
      <c r="E346" s="94" t="s">
        <v>56</v>
      </c>
      <c r="F346" s="93" t="s">
        <v>57</v>
      </c>
      <c r="G346" s="138">
        <v>68000</v>
      </c>
    </row>
    <row r="347" spans="1:7" x14ac:dyDescent="0.35">
      <c r="A347" s="1"/>
      <c r="B347" s="90"/>
      <c r="C347" s="177"/>
      <c r="D347" s="92">
        <v>413</v>
      </c>
      <c r="E347" s="94"/>
      <c r="F347" s="92" t="s">
        <v>58</v>
      </c>
      <c r="G347" s="136">
        <f>G348+G349</f>
        <v>5000</v>
      </c>
    </row>
    <row r="348" spans="1:7" x14ac:dyDescent="0.35">
      <c r="A348" s="1"/>
      <c r="B348" s="90"/>
      <c r="C348" s="177"/>
      <c r="D348" s="168"/>
      <c r="E348" s="94" t="s">
        <v>59</v>
      </c>
      <c r="F348" s="93" t="s">
        <v>60</v>
      </c>
      <c r="G348" s="137">
        <v>3500</v>
      </c>
    </row>
    <row r="349" spans="1:7" x14ac:dyDescent="0.35">
      <c r="A349" s="1"/>
      <c r="B349" s="90"/>
      <c r="C349" s="177"/>
      <c r="D349" s="167"/>
      <c r="E349" s="94" t="s">
        <v>63</v>
      </c>
      <c r="F349" s="93" t="s">
        <v>64</v>
      </c>
      <c r="G349" s="137">
        <v>1500</v>
      </c>
    </row>
    <row r="350" spans="1:7" x14ac:dyDescent="0.35">
      <c r="A350" s="1"/>
      <c r="B350" s="90"/>
      <c r="C350" s="177"/>
      <c r="D350" s="92">
        <v>414</v>
      </c>
      <c r="E350" s="94"/>
      <c r="F350" s="92" t="s">
        <v>65</v>
      </c>
      <c r="G350" s="136">
        <f>G351+G352+G357+G354+G358+G355+G353+G356+G359</f>
        <v>14300</v>
      </c>
    </row>
    <row r="351" spans="1:7" x14ac:dyDescent="0.35">
      <c r="A351" s="1"/>
      <c r="B351" s="90"/>
      <c r="C351" s="177"/>
      <c r="D351" s="168"/>
      <c r="E351" s="94" t="s">
        <v>66</v>
      </c>
      <c r="F351" s="93" t="s">
        <v>67</v>
      </c>
      <c r="G351" s="137">
        <v>2000</v>
      </c>
    </row>
    <row r="352" spans="1:7" x14ac:dyDescent="0.35">
      <c r="A352" s="1"/>
      <c r="B352" s="90"/>
      <c r="C352" s="177"/>
      <c r="D352" s="166"/>
      <c r="E352" s="94" t="s">
        <v>68</v>
      </c>
      <c r="F352" s="93" t="s">
        <v>69</v>
      </c>
      <c r="G352" s="137">
        <v>2000</v>
      </c>
    </row>
    <row r="353" spans="1:7" x14ac:dyDescent="0.35">
      <c r="A353" s="1"/>
      <c r="B353" s="90"/>
      <c r="C353" s="177"/>
      <c r="D353" s="166"/>
      <c r="E353" s="94" t="s">
        <v>68</v>
      </c>
      <c r="F353" s="93" t="s">
        <v>292</v>
      </c>
      <c r="G353" s="137">
        <v>1000</v>
      </c>
    </row>
    <row r="354" spans="1:7" x14ac:dyDescent="0.35">
      <c r="A354" s="1"/>
      <c r="B354" s="90"/>
      <c r="C354" s="177"/>
      <c r="D354" s="166"/>
      <c r="E354" s="94" t="s">
        <v>68</v>
      </c>
      <c r="F354" s="93" t="s">
        <v>214</v>
      </c>
      <c r="G354" s="137">
        <v>2000</v>
      </c>
    </row>
    <row r="355" spans="1:7" x14ac:dyDescent="0.35">
      <c r="A355" s="1"/>
      <c r="B355" s="90"/>
      <c r="C355" s="177"/>
      <c r="D355" s="166"/>
      <c r="E355" s="94" t="s">
        <v>68</v>
      </c>
      <c r="F355" s="93" t="s">
        <v>223</v>
      </c>
      <c r="G355" s="137">
        <v>2000</v>
      </c>
    </row>
    <row r="356" spans="1:7" x14ac:dyDescent="0.35">
      <c r="A356" s="1"/>
      <c r="B356" s="90"/>
      <c r="C356" s="177"/>
      <c r="D356" s="166"/>
      <c r="E356" s="94" t="s">
        <v>68</v>
      </c>
      <c r="F356" s="93" t="s">
        <v>294</v>
      </c>
      <c r="G356" s="137">
        <v>1000</v>
      </c>
    </row>
    <row r="357" spans="1:7" x14ac:dyDescent="0.35">
      <c r="A357" s="1"/>
      <c r="B357" s="90"/>
      <c r="C357" s="177"/>
      <c r="D357" s="166"/>
      <c r="E357" s="94" t="s">
        <v>70</v>
      </c>
      <c r="F357" s="93" t="s">
        <v>235</v>
      </c>
      <c r="G357" s="137">
        <v>1500</v>
      </c>
    </row>
    <row r="358" spans="1:7" x14ac:dyDescent="0.35">
      <c r="A358" s="1"/>
      <c r="B358" s="90"/>
      <c r="C358" s="177"/>
      <c r="D358" s="167"/>
      <c r="E358" s="94" t="s">
        <v>74</v>
      </c>
      <c r="F358" s="93" t="s">
        <v>217</v>
      </c>
      <c r="G358" s="137">
        <v>2500</v>
      </c>
    </row>
    <row r="359" spans="1:7" x14ac:dyDescent="0.35">
      <c r="A359" s="1"/>
      <c r="B359" s="90"/>
      <c r="C359" s="177"/>
      <c r="D359" s="123"/>
      <c r="E359" s="94" t="s">
        <v>74</v>
      </c>
      <c r="F359" s="93" t="s">
        <v>296</v>
      </c>
      <c r="G359" s="137">
        <v>300</v>
      </c>
    </row>
    <row r="360" spans="1:7" x14ac:dyDescent="0.35">
      <c r="A360" s="1"/>
      <c r="B360" s="90"/>
      <c r="C360" s="177"/>
      <c r="D360" s="92">
        <v>415</v>
      </c>
      <c r="E360" s="94"/>
      <c r="F360" s="92" t="s">
        <v>76</v>
      </c>
      <c r="G360" s="136">
        <f>G361</f>
        <v>1000</v>
      </c>
    </row>
    <row r="361" spans="1:7" x14ac:dyDescent="0.35">
      <c r="A361" s="1"/>
      <c r="B361" s="90"/>
      <c r="C361" s="177"/>
      <c r="D361" s="161"/>
      <c r="E361" s="94" t="s">
        <v>79</v>
      </c>
      <c r="F361" s="99" t="s">
        <v>127</v>
      </c>
      <c r="G361" s="137">
        <v>1000</v>
      </c>
    </row>
    <row r="362" spans="1:7" x14ac:dyDescent="0.35">
      <c r="A362" s="1"/>
      <c r="B362" s="90"/>
      <c r="C362" s="177"/>
      <c r="D362" s="92">
        <v>419</v>
      </c>
      <c r="E362" s="94"/>
      <c r="F362" s="97" t="s">
        <v>86</v>
      </c>
      <c r="G362" s="136">
        <f>G363+G364+G365</f>
        <v>11600</v>
      </c>
    </row>
    <row r="363" spans="1:7" x14ac:dyDescent="0.35">
      <c r="A363" s="1"/>
      <c r="B363" s="90"/>
      <c r="C363" s="177"/>
      <c r="D363" s="168"/>
      <c r="E363" s="94" t="s">
        <v>89</v>
      </c>
      <c r="F363" s="95" t="s">
        <v>136</v>
      </c>
      <c r="G363" s="137">
        <v>7000</v>
      </c>
    </row>
    <row r="364" spans="1:7" x14ac:dyDescent="0.35">
      <c r="A364" s="1"/>
      <c r="B364" s="90"/>
      <c r="C364" s="177"/>
      <c r="D364" s="166"/>
      <c r="E364" s="94" t="s">
        <v>89</v>
      </c>
      <c r="F364" s="95" t="s">
        <v>295</v>
      </c>
      <c r="G364" s="137">
        <v>3600</v>
      </c>
    </row>
    <row r="365" spans="1:7" x14ac:dyDescent="0.35">
      <c r="A365" s="1"/>
      <c r="B365" s="90"/>
      <c r="C365" s="177"/>
      <c r="D365" s="166"/>
      <c r="E365" s="94" t="s">
        <v>89</v>
      </c>
      <c r="F365" s="95" t="s">
        <v>218</v>
      </c>
      <c r="G365" s="137">
        <v>1000</v>
      </c>
    </row>
    <row r="366" spans="1:7" x14ac:dyDescent="0.35">
      <c r="A366" s="1"/>
      <c r="B366" s="90"/>
      <c r="C366" s="177"/>
      <c r="D366" s="92">
        <v>431</v>
      </c>
      <c r="E366" s="94"/>
      <c r="F366" s="97" t="s">
        <v>128</v>
      </c>
      <c r="G366" s="136">
        <f>G367+G368</f>
        <v>87513.46</v>
      </c>
    </row>
    <row r="367" spans="1:7" x14ac:dyDescent="0.35">
      <c r="A367" s="1"/>
      <c r="B367" s="90"/>
      <c r="C367" s="177"/>
      <c r="D367" s="168"/>
      <c r="E367" s="94" t="s">
        <v>100</v>
      </c>
      <c r="F367" s="95" t="s">
        <v>137</v>
      </c>
      <c r="G367" s="137">
        <v>79557.69</v>
      </c>
    </row>
    <row r="368" spans="1:7" x14ac:dyDescent="0.35">
      <c r="A368" s="1"/>
      <c r="B368" s="90"/>
      <c r="C368" s="177"/>
      <c r="D368" s="167"/>
      <c r="E368" s="91" t="s">
        <v>100</v>
      </c>
      <c r="F368" s="95" t="s">
        <v>197</v>
      </c>
      <c r="G368" s="137">
        <v>7955.77</v>
      </c>
    </row>
    <row r="369" spans="1:7" x14ac:dyDescent="0.35">
      <c r="A369" s="1"/>
      <c r="B369" s="90"/>
      <c r="C369" s="177"/>
      <c r="D369" s="97">
        <v>463</v>
      </c>
      <c r="E369" s="91"/>
      <c r="F369" s="97" t="s">
        <v>118</v>
      </c>
      <c r="G369" s="136">
        <f>G370</f>
        <v>62000</v>
      </c>
    </row>
    <row r="370" spans="1:7" x14ac:dyDescent="0.35">
      <c r="A370" s="1"/>
      <c r="B370" s="90"/>
      <c r="C370" s="177"/>
      <c r="D370" s="95"/>
      <c r="E370" s="91" t="s">
        <v>202</v>
      </c>
      <c r="F370" s="99" t="s">
        <v>118</v>
      </c>
      <c r="G370" s="137">
        <v>62000</v>
      </c>
    </row>
    <row r="371" spans="1:7" ht="15" thickBot="1" x14ac:dyDescent="0.4">
      <c r="A371" s="1"/>
      <c r="B371" s="90"/>
      <c r="C371" s="181"/>
      <c r="D371" s="108"/>
      <c r="E371" s="102"/>
      <c r="F371" s="109" t="s">
        <v>134</v>
      </c>
      <c r="G371" s="139">
        <f>G339+G345+G347+G350++G360+G362+G366+G369</f>
        <v>349838.46</v>
      </c>
    </row>
    <row r="372" spans="1:7" x14ac:dyDescent="0.35">
      <c r="A372" s="1"/>
      <c r="B372" s="90"/>
      <c r="C372" s="18"/>
      <c r="D372" s="14"/>
      <c r="E372" s="21"/>
      <c r="F372" s="23"/>
    </row>
    <row r="373" spans="1:7" x14ac:dyDescent="0.35">
      <c r="A373" s="1"/>
      <c r="B373" s="90"/>
      <c r="C373" s="18"/>
      <c r="D373" s="14"/>
      <c r="E373" s="21"/>
      <c r="F373" s="23"/>
    </row>
    <row r="374" spans="1:7" x14ac:dyDescent="0.35">
      <c r="A374" s="1"/>
      <c r="B374" s="90"/>
      <c r="C374" s="18"/>
      <c r="D374" s="14"/>
      <c r="E374" s="21"/>
      <c r="F374" s="23"/>
    </row>
    <row r="375" spans="1:7" s="89" customFormat="1" x14ac:dyDescent="0.35">
      <c r="A375" s="90"/>
      <c r="B375" s="90"/>
      <c r="C375" s="18"/>
      <c r="D375" s="14"/>
      <c r="E375" s="21"/>
      <c r="F375" s="23"/>
    </row>
    <row r="376" spans="1:7" s="89" customFormat="1" x14ac:dyDescent="0.35">
      <c r="A376" s="90"/>
      <c r="B376" s="90"/>
      <c r="C376" s="18"/>
      <c r="D376" s="14"/>
      <c r="E376" s="21"/>
      <c r="F376" s="23"/>
    </row>
    <row r="377" spans="1:7" x14ac:dyDescent="0.35">
      <c r="A377" s="1"/>
      <c r="B377" s="90"/>
      <c r="C377" s="18"/>
      <c r="D377" s="14"/>
      <c r="E377" s="21"/>
      <c r="F377" s="23"/>
    </row>
    <row r="378" spans="1:7" x14ac:dyDescent="0.35">
      <c r="A378" s="2"/>
      <c r="B378" s="2"/>
      <c r="C378" s="18"/>
      <c r="D378" s="14"/>
      <c r="E378" s="21"/>
      <c r="F378" s="23"/>
    </row>
    <row r="379" spans="1:7" x14ac:dyDescent="0.35">
      <c r="A379" s="2"/>
      <c r="B379" s="2"/>
      <c r="C379" s="18"/>
      <c r="D379" s="14"/>
      <c r="E379" s="21"/>
      <c r="F379" s="23"/>
    </row>
    <row r="380" spans="1:7" x14ac:dyDescent="0.35">
      <c r="A380" s="1"/>
      <c r="B380" s="90"/>
      <c r="C380" s="18"/>
      <c r="D380" s="14"/>
      <c r="E380" s="21"/>
      <c r="F380" s="23"/>
    </row>
    <row r="381" spans="1:7" x14ac:dyDescent="0.35">
      <c r="A381" s="1"/>
      <c r="B381" s="90"/>
      <c r="C381" s="18"/>
      <c r="D381" s="14"/>
      <c r="E381" s="21"/>
      <c r="F381" s="23"/>
    </row>
    <row r="382" spans="1:7" x14ac:dyDescent="0.35">
      <c r="A382" s="1"/>
      <c r="B382" s="90"/>
      <c r="C382" s="18"/>
      <c r="D382" s="14"/>
      <c r="E382" s="21"/>
      <c r="F382" s="23"/>
    </row>
    <row r="383" spans="1:7" x14ac:dyDescent="0.35">
      <c r="A383" s="1"/>
      <c r="B383" s="90"/>
      <c r="C383" s="18"/>
      <c r="D383" s="14"/>
      <c r="E383" s="21"/>
      <c r="F383" s="23"/>
    </row>
    <row r="384" spans="1:7" x14ac:dyDescent="0.35">
      <c r="A384" s="1"/>
      <c r="B384" s="90"/>
      <c r="C384" s="18"/>
      <c r="D384" s="14"/>
      <c r="E384" s="21"/>
      <c r="F384" s="23"/>
    </row>
    <row r="385" spans="1:7" ht="18" x14ac:dyDescent="0.4">
      <c r="A385" s="1"/>
      <c r="B385" s="90"/>
      <c r="C385" s="164" t="s">
        <v>138</v>
      </c>
      <c r="D385" s="174"/>
      <c r="E385" s="174"/>
      <c r="F385" s="174"/>
    </row>
    <row r="386" spans="1:7" ht="18.5" thickBot="1" x14ac:dyDescent="0.45">
      <c r="A386" s="1"/>
      <c r="B386" s="90"/>
      <c r="C386" s="69"/>
      <c r="D386" s="70"/>
      <c r="E386" s="70"/>
      <c r="F386" s="70"/>
    </row>
    <row r="387" spans="1:7" ht="14.5" customHeight="1" x14ac:dyDescent="0.35">
      <c r="A387" s="1"/>
      <c r="B387" s="90"/>
      <c r="C387" s="103" t="s">
        <v>123</v>
      </c>
      <c r="D387" s="101" t="s">
        <v>2</v>
      </c>
      <c r="E387" s="101" t="s">
        <v>2</v>
      </c>
      <c r="F387" s="104" t="s">
        <v>4</v>
      </c>
      <c r="G387" s="170" t="s">
        <v>290</v>
      </c>
    </row>
    <row r="388" spans="1:7" ht="15" thickBot="1" x14ac:dyDescent="0.4">
      <c r="A388" s="1"/>
      <c r="B388" s="90"/>
      <c r="C388" s="40" t="s">
        <v>3</v>
      </c>
      <c r="D388" s="102" t="s">
        <v>3</v>
      </c>
      <c r="E388" s="102" t="s">
        <v>3</v>
      </c>
      <c r="F388" s="42"/>
      <c r="G388" s="171"/>
    </row>
    <row r="389" spans="1:7" ht="11" customHeight="1" x14ac:dyDescent="0.35">
      <c r="A389" s="1"/>
      <c r="B389" s="90"/>
      <c r="C389" s="120"/>
      <c r="D389" s="121"/>
      <c r="E389" s="121"/>
      <c r="F389" s="121"/>
      <c r="G389" s="148"/>
    </row>
    <row r="390" spans="1:7" x14ac:dyDescent="0.35">
      <c r="A390" s="1"/>
      <c r="B390" s="90"/>
      <c r="C390" s="107" t="s">
        <v>139</v>
      </c>
      <c r="D390" s="96"/>
      <c r="E390" s="91"/>
      <c r="F390" s="95"/>
      <c r="G390" s="85"/>
    </row>
    <row r="391" spans="1:7" x14ac:dyDescent="0.35">
      <c r="A391" s="1"/>
      <c r="B391" s="90"/>
      <c r="C391" s="180"/>
      <c r="D391" s="92">
        <v>411</v>
      </c>
      <c r="E391" s="94"/>
      <c r="F391" s="92" t="s">
        <v>44</v>
      </c>
      <c r="G391" s="136">
        <f>G392+G393+G394+G395+G396</f>
        <v>30050</v>
      </c>
    </row>
    <row r="392" spans="1:7" x14ac:dyDescent="0.35">
      <c r="A392" s="1"/>
      <c r="B392" s="90"/>
      <c r="C392" s="177"/>
      <c r="D392" s="168"/>
      <c r="E392" s="94" t="s">
        <v>45</v>
      </c>
      <c r="F392" s="93" t="s">
        <v>46</v>
      </c>
      <c r="G392" s="137">
        <v>23350</v>
      </c>
    </row>
    <row r="393" spans="1:7" x14ac:dyDescent="0.35">
      <c r="A393" s="1"/>
      <c r="B393" s="90"/>
      <c r="C393" s="177"/>
      <c r="D393" s="166"/>
      <c r="E393" s="94" t="s">
        <v>47</v>
      </c>
      <c r="F393" s="93" t="s">
        <v>48</v>
      </c>
      <c r="G393" s="137">
        <v>1100</v>
      </c>
    </row>
    <row r="394" spans="1:7" x14ac:dyDescent="0.35">
      <c r="A394" s="1"/>
      <c r="B394" s="90"/>
      <c r="C394" s="177"/>
      <c r="D394" s="166"/>
      <c r="E394" s="94" t="s">
        <v>49</v>
      </c>
      <c r="F394" s="93" t="s">
        <v>50</v>
      </c>
      <c r="G394" s="137">
        <v>4020</v>
      </c>
    </row>
    <row r="395" spans="1:7" x14ac:dyDescent="0.35">
      <c r="A395" s="1"/>
      <c r="B395" s="90"/>
      <c r="C395" s="177"/>
      <c r="D395" s="166"/>
      <c r="E395" s="94" t="s">
        <v>51</v>
      </c>
      <c r="F395" s="93" t="s">
        <v>52</v>
      </c>
      <c r="G395" s="137">
        <v>1450</v>
      </c>
    </row>
    <row r="396" spans="1:7" x14ac:dyDescent="0.35">
      <c r="A396" s="1"/>
      <c r="B396" s="90"/>
      <c r="C396" s="177"/>
      <c r="D396" s="167"/>
      <c r="E396" s="94" t="s">
        <v>53</v>
      </c>
      <c r="F396" s="93" t="s">
        <v>54</v>
      </c>
      <c r="G396" s="137">
        <v>130</v>
      </c>
    </row>
    <row r="397" spans="1:7" x14ac:dyDescent="0.35">
      <c r="A397" s="1"/>
      <c r="B397" s="90"/>
      <c r="C397" s="177"/>
      <c r="D397" s="92">
        <v>413</v>
      </c>
      <c r="E397" s="94"/>
      <c r="F397" s="92" t="s">
        <v>58</v>
      </c>
      <c r="G397" s="136">
        <f>G399+G398</f>
        <v>800</v>
      </c>
    </row>
    <row r="398" spans="1:7" x14ac:dyDescent="0.35">
      <c r="A398" s="1"/>
      <c r="B398" s="90"/>
      <c r="C398" s="177"/>
      <c r="D398" s="168"/>
      <c r="E398" s="94" t="s">
        <v>59</v>
      </c>
      <c r="F398" s="93" t="s">
        <v>60</v>
      </c>
      <c r="G398" s="137">
        <v>400</v>
      </c>
    </row>
    <row r="399" spans="1:7" x14ac:dyDescent="0.35">
      <c r="A399" s="1"/>
      <c r="B399" s="90"/>
      <c r="C399" s="177"/>
      <c r="D399" s="167"/>
      <c r="E399" s="94" t="s">
        <v>63</v>
      </c>
      <c r="F399" s="93" t="s">
        <v>125</v>
      </c>
      <c r="G399" s="137">
        <v>400</v>
      </c>
    </row>
    <row r="400" spans="1:7" x14ac:dyDescent="0.35">
      <c r="A400" s="1"/>
      <c r="B400" s="90"/>
      <c r="C400" s="177"/>
      <c r="D400" s="92">
        <v>414</v>
      </c>
      <c r="E400" s="94"/>
      <c r="F400" s="92" t="s">
        <v>65</v>
      </c>
      <c r="G400" s="136">
        <f>G401+G402+G403</f>
        <v>1500</v>
      </c>
    </row>
    <row r="401" spans="1:7" x14ac:dyDescent="0.35">
      <c r="A401" s="1"/>
      <c r="B401" s="90"/>
      <c r="C401" s="177"/>
      <c r="D401" s="168"/>
      <c r="E401" s="94" t="s">
        <v>66</v>
      </c>
      <c r="F401" s="93" t="s">
        <v>67</v>
      </c>
      <c r="G401" s="137">
        <v>500</v>
      </c>
    </row>
    <row r="402" spans="1:7" x14ac:dyDescent="0.35">
      <c r="A402" s="1"/>
      <c r="B402" s="90"/>
      <c r="C402" s="177"/>
      <c r="D402" s="166"/>
      <c r="E402" s="94" t="s">
        <v>68</v>
      </c>
      <c r="F402" s="93" t="s">
        <v>69</v>
      </c>
      <c r="G402" s="137">
        <v>500</v>
      </c>
    </row>
    <row r="403" spans="1:7" x14ac:dyDescent="0.35">
      <c r="A403" s="1"/>
      <c r="B403" s="90"/>
      <c r="C403" s="177"/>
      <c r="D403" s="167"/>
      <c r="E403" s="94" t="s">
        <v>70</v>
      </c>
      <c r="F403" s="93" t="s">
        <v>235</v>
      </c>
      <c r="G403" s="137">
        <v>500</v>
      </c>
    </row>
    <row r="404" spans="1:7" x14ac:dyDescent="0.35">
      <c r="A404" s="1"/>
      <c r="B404" s="90"/>
      <c r="C404" s="177"/>
      <c r="D404" s="106">
        <v>419</v>
      </c>
      <c r="E404" s="91"/>
      <c r="F404" s="97" t="s">
        <v>86</v>
      </c>
      <c r="G404" s="136">
        <f>G405</f>
        <v>1000</v>
      </c>
    </row>
    <row r="405" spans="1:7" x14ac:dyDescent="0.35">
      <c r="A405" s="1"/>
      <c r="B405" s="90"/>
      <c r="C405" s="177"/>
      <c r="D405" s="123"/>
      <c r="E405" s="91" t="s">
        <v>89</v>
      </c>
      <c r="F405" s="95" t="s">
        <v>218</v>
      </c>
      <c r="G405" s="137">
        <v>1000</v>
      </c>
    </row>
    <row r="406" spans="1:7" x14ac:dyDescent="0.35">
      <c r="A406" s="1"/>
      <c r="B406" s="90"/>
      <c r="C406" s="177"/>
      <c r="D406" s="97">
        <v>463</v>
      </c>
      <c r="E406" s="98"/>
      <c r="F406" s="97" t="s">
        <v>118</v>
      </c>
      <c r="G406" s="136">
        <f>G407</f>
        <v>17000</v>
      </c>
    </row>
    <row r="407" spans="1:7" x14ac:dyDescent="0.35">
      <c r="A407" s="1"/>
      <c r="B407" s="90"/>
      <c r="C407" s="177"/>
      <c r="D407" s="95"/>
      <c r="E407" s="91" t="s">
        <v>202</v>
      </c>
      <c r="F407" s="99" t="s">
        <v>118</v>
      </c>
      <c r="G407" s="137">
        <v>17000</v>
      </c>
    </row>
    <row r="408" spans="1:7" ht="15" thickBot="1" x14ac:dyDescent="0.4">
      <c r="A408" s="1"/>
      <c r="B408" s="90"/>
      <c r="C408" s="181"/>
      <c r="D408" s="108"/>
      <c r="E408" s="102"/>
      <c r="F408" s="109" t="s">
        <v>134</v>
      </c>
      <c r="G408" s="139">
        <f>G391+G397+G400+G406+G404</f>
        <v>50350</v>
      </c>
    </row>
    <row r="409" spans="1:7" x14ac:dyDescent="0.35">
      <c r="A409" s="1"/>
      <c r="B409" s="90"/>
      <c r="C409" s="18"/>
      <c r="D409" s="14"/>
      <c r="E409" s="21"/>
      <c r="F409" s="23"/>
    </row>
    <row r="410" spans="1:7" x14ac:dyDescent="0.35">
      <c r="A410" s="1"/>
      <c r="B410" s="90"/>
      <c r="C410" s="18"/>
      <c r="D410" s="18"/>
      <c r="E410" s="14"/>
      <c r="F410" s="21"/>
    </row>
    <row r="411" spans="1:7" ht="15.5" x14ac:dyDescent="0.35">
      <c r="A411" s="1"/>
      <c r="B411" s="90"/>
      <c r="C411" s="175" t="s">
        <v>140</v>
      </c>
      <c r="D411" s="175"/>
      <c r="E411" s="175"/>
      <c r="F411" s="175"/>
    </row>
    <row r="412" spans="1:7" ht="16" thickBot="1" x14ac:dyDescent="0.4">
      <c r="A412" s="1"/>
      <c r="B412" s="90"/>
      <c r="C412" s="71"/>
      <c r="D412" s="71"/>
      <c r="E412" s="71"/>
      <c r="F412" s="71"/>
    </row>
    <row r="413" spans="1:7" ht="14.5" customHeight="1" x14ac:dyDescent="0.35">
      <c r="A413" s="1"/>
      <c r="B413" s="90"/>
      <c r="C413" s="103" t="s">
        <v>141</v>
      </c>
      <c r="D413" s="101" t="s">
        <v>2</v>
      </c>
      <c r="E413" s="101" t="s">
        <v>2</v>
      </c>
      <c r="F413" s="104" t="s">
        <v>4</v>
      </c>
      <c r="G413" s="170" t="s">
        <v>290</v>
      </c>
    </row>
    <row r="414" spans="1:7" x14ac:dyDescent="0.35">
      <c r="A414" s="1"/>
      <c r="B414" s="90"/>
      <c r="C414" s="112" t="s">
        <v>3</v>
      </c>
      <c r="D414" s="113" t="s">
        <v>3</v>
      </c>
      <c r="E414" s="113" t="s">
        <v>3</v>
      </c>
      <c r="F414" s="114"/>
      <c r="G414" s="189"/>
    </row>
    <row r="415" spans="1:7" s="89" customFormat="1" ht="10.5" customHeight="1" x14ac:dyDescent="0.35">
      <c r="A415" s="90"/>
      <c r="B415" s="90"/>
      <c r="C415" s="116"/>
      <c r="D415" s="115"/>
      <c r="E415" s="115"/>
      <c r="F415" s="115"/>
      <c r="G415" s="142"/>
    </row>
    <row r="416" spans="1:7" x14ac:dyDescent="0.35">
      <c r="A416" s="1"/>
      <c r="B416" s="90"/>
      <c r="C416" s="110" t="s">
        <v>142</v>
      </c>
      <c r="D416" s="117"/>
      <c r="E416" s="94"/>
      <c r="F416" s="93"/>
      <c r="G416" s="111"/>
    </row>
    <row r="417" spans="1:7" x14ac:dyDescent="0.35">
      <c r="A417" s="1"/>
      <c r="B417" s="90"/>
      <c r="C417" s="182"/>
      <c r="D417" s="97">
        <v>411</v>
      </c>
      <c r="E417" s="91"/>
      <c r="F417" s="97" t="s">
        <v>44</v>
      </c>
      <c r="G417" s="143">
        <f>G418+G419+G420+G421+G422</f>
        <v>28952</v>
      </c>
    </row>
    <row r="418" spans="1:7" x14ac:dyDescent="0.35">
      <c r="A418" s="1"/>
      <c r="B418" s="90"/>
      <c r="C418" s="177"/>
      <c r="D418" s="168"/>
      <c r="E418" s="94" t="s">
        <v>45</v>
      </c>
      <c r="F418" s="93" t="s">
        <v>46</v>
      </c>
      <c r="G418" s="144">
        <v>22877</v>
      </c>
    </row>
    <row r="419" spans="1:7" x14ac:dyDescent="0.35">
      <c r="A419" s="1"/>
      <c r="B419" s="90"/>
      <c r="C419" s="177"/>
      <c r="D419" s="166"/>
      <c r="E419" s="94" t="s">
        <v>47</v>
      </c>
      <c r="F419" s="93" t="s">
        <v>48</v>
      </c>
      <c r="G419" s="144">
        <v>720</v>
      </c>
    </row>
    <row r="420" spans="1:7" x14ac:dyDescent="0.35">
      <c r="A420" s="1"/>
      <c r="B420" s="90"/>
      <c r="C420" s="177"/>
      <c r="D420" s="166"/>
      <c r="E420" s="94" t="s">
        <v>49</v>
      </c>
      <c r="F420" s="93" t="s">
        <v>50</v>
      </c>
      <c r="G420" s="144">
        <v>3850</v>
      </c>
    </row>
    <row r="421" spans="1:7" x14ac:dyDescent="0.35">
      <c r="A421" s="1"/>
      <c r="B421" s="90"/>
      <c r="C421" s="177"/>
      <c r="D421" s="166"/>
      <c r="E421" s="94" t="s">
        <v>51</v>
      </c>
      <c r="F421" s="93" t="s">
        <v>52</v>
      </c>
      <c r="G421" s="144">
        <v>1420</v>
      </c>
    </row>
    <row r="422" spans="1:7" x14ac:dyDescent="0.35">
      <c r="A422" s="1"/>
      <c r="B422" s="90"/>
      <c r="C422" s="177"/>
      <c r="D422" s="167"/>
      <c r="E422" s="94" t="s">
        <v>53</v>
      </c>
      <c r="F422" s="93" t="s">
        <v>54</v>
      </c>
      <c r="G422" s="144">
        <v>85</v>
      </c>
    </row>
    <row r="423" spans="1:7" x14ac:dyDescent="0.35">
      <c r="A423" s="1"/>
      <c r="B423" s="90"/>
      <c r="C423" s="177"/>
      <c r="D423" s="92">
        <v>413</v>
      </c>
      <c r="E423" s="94"/>
      <c r="F423" s="92" t="s">
        <v>58</v>
      </c>
      <c r="G423" s="145">
        <f>G424+G425</f>
        <v>800</v>
      </c>
    </row>
    <row r="424" spans="1:7" x14ac:dyDescent="0.35">
      <c r="A424" s="1"/>
      <c r="B424" s="90"/>
      <c r="C424" s="177"/>
      <c r="D424" s="168"/>
      <c r="E424" s="94" t="s">
        <v>59</v>
      </c>
      <c r="F424" s="93" t="s">
        <v>60</v>
      </c>
      <c r="G424" s="144">
        <v>500</v>
      </c>
    </row>
    <row r="425" spans="1:7" x14ac:dyDescent="0.35">
      <c r="A425" s="1"/>
      <c r="B425" s="90"/>
      <c r="C425" s="177"/>
      <c r="D425" s="167"/>
      <c r="E425" s="94" t="s">
        <v>63</v>
      </c>
      <c r="F425" s="93" t="s">
        <v>125</v>
      </c>
      <c r="G425" s="144">
        <v>300</v>
      </c>
    </row>
    <row r="426" spans="1:7" x14ac:dyDescent="0.35">
      <c r="A426" s="1"/>
      <c r="B426" s="90"/>
      <c r="C426" s="177"/>
      <c r="D426" s="92">
        <v>414</v>
      </c>
      <c r="E426" s="94"/>
      <c r="F426" s="92" t="s">
        <v>65</v>
      </c>
      <c r="G426" s="145">
        <f>G427+G428+G429</f>
        <v>1200</v>
      </c>
    </row>
    <row r="427" spans="1:7" x14ac:dyDescent="0.35">
      <c r="A427" s="1"/>
      <c r="B427" s="90"/>
      <c r="C427" s="177"/>
      <c r="D427" s="168"/>
      <c r="E427" s="94" t="s">
        <v>66</v>
      </c>
      <c r="F427" s="93" t="s">
        <v>67</v>
      </c>
      <c r="G427" s="144">
        <v>300</v>
      </c>
    </row>
    <row r="428" spans="1:7" x14ac:dyDescent="0.35">
      <c r="A428" s="1"/>
      <c r="B428" s="90"/>
      <c r="C428" s="177"/>
      <c r="D428" s="166"/>
      <c r="E428" s="94" t="s">
        <v>68</v>
      </c>
      <c r="F428" s="93" t="s">
        <v>69</v>
      </c>
      <c r="G428" s="144">
        <v>500</v>
      </c>
    </row>
    <row r="429" spans="1:7" x14ac:dyDescent="0.35">
      <c r="A429" s="1"/>
      <c r="B429" s="90"/>
      <c r="C429" s="177"/>
      <c r="D429" s="167"/>
      <c r="E429" s="94" t="s">
        <v>70</v>
      </c>
      <c r="F429" s="93" t="s">
        <v>234</v>
      </c>
      <c r="G429" s="144">
        <v>400</v>
      </c>
    </row>
    <row r="430" spans="1:7" x14ac:dyDescent="0.35">
      <c r="A430" s="1"/>
      <c r="B430" s="90"/>
      <c r="C430" s="177"/>
      <c r="D430" s="97">
        <v>419</v>
      </c>
      <c r="E430" s="91"/>
      <c r="F430" s="97" t="s">
        <v>86</v>
      </c>
      <c r="G430" s="145">
        <f>G431</f>
        <v>1000</v>
      </c>
    </row>
    <row r="431" spans="1:7" x14ac:dyDescent="0.35">
      <c r="A431" s="1"/>
      <c r="B431" s="90"/>
      <c r="C431" s="177"/>
      <c r="D431" s="95"/>
      <c r="E431" s="91" t="s">
        <v>89</v>
      </c>
      <c r="F431" s="95" t="s">
        <v>218</v>
      </c>
      <c r="G431" s="144">
        <v>1000</v>
      </c>
    </row>
    <row r="432" spans="1:7" x14ac:dyDescent="0.35">
      <c r="A432" s="1"/>
      <c r="B432" s="90"/>
      <c r="C432" s="177"/>
      <c r="D432" s="97">
        <v>463</v>
      </c>
      <c r="E432" s="91"/>
      <c r="F432" s="97" t="s">
        <v>118</v>
      </c>
      <c r="G432" s="145">
        <f>G433</f>
        <v>10000</v>
      </c>
    </row>
    <row r="433" spans="1:7" x14ac:dyDescent="0.35">
      <c r="A433" s="1"/>
      <c r="B433" s="90"/>
      <c r="C433" s="177"/>
      <c r="D433" s="95"/>
      <c r="E433" s="91" t="s">
        <v>202</v>
      </c>
      <c r="F433" s="99" t="s">
        <v>118</v>
      </c>
      <c r="G433" s="144">
        <v>10000</v>
      </c>
    </row>
    <row r="434" spans="1:7" ht="15" thickBot="1" x14ac:dyDescent="0.4">
      <c r="A434" s="1"/>
      <c r="B434" s="90"/>
      <c r="C434" s="181"/>
      <c r="D434" s="108"/>
      <c r="E434" s="102"/>
      <c r="F434" s="109" t="s">
        <v>134</v>
      </c>
      <c r="G434" s="139">
        <f>G417+G423+G426+G432+G430</f>
        <v>41952</v>
      </c>
    </row>
    <row r="435" spans="1:7" s="89" customFormat="1" x14ac:dyDescent="0.35">
      <c r="A435" s="90"/>
      <c r="B435" s="90"/>
      <c r="C435" s="62"/>
      <c r="D435" s="14"/>
      <c r="E435" s="21"/>
      <c r="F435" s="23"/>
      <c r="G435" s="30"/>
    </row>
    <row r="436" spans="1:7" s="89" customFormat="1" x14ac:dyDescent="0.35">
      <c r="A436" s="90"/>
      <c r="B436" s="90"/>
      <c r="C436" s="62"/>
      <c r="D436" s="14"/>
      <c r="E436" s="21"/>
      <c r="F436" s="23"/>
      <c r="G436" s="30"/>
    </row>
    <row r="437" spans="1:7" s="89" customFormat="1" x14ac:dyDescent="0.35">
      <c r="A437" s="90"/>
      <c r="B437" s="90"/>
      <c r="C437" s="62"/>
      <c r="D437" s="14"/>
      <c r="E437" s="21"/>
      <c r="F437" s="23"/>
      <c r="G437" s="30"/>
    </row>
    <row r="438" spans="1:7" s="89" customFormat="1" x14ac:dyDescent="0.35">
      <c r="A438" s="90"/>
      <c r="B438" s="90"/>
      <c r="C438" s="62"/>
      <c r="D438" s="14"/>
      <c r="E438" s="21"/>
      <c r="F438" s="23"/>
      <c r="G438" s="30"/>
    </row>
    <row r="439" spans="1:7" x14ac:dyDescent="0.35">
      <c r="A439" s="1"/>
      <c r="B439" s="90"/>
      <c r="C439" s="18"/>
      <c r="D439" s="14"/>
      <c r="E439" s="21"/>
      <c r="F439" s="23"/>
    </row>
    <row r="440" spans="1:7" x14ac:dyDescent="0.35">
      <c r="A440" s="1"/>
      <c r="B440" s="90"/>
      <c r="C440" s="18"/>
      <c r="D440" s="14"/>
      <c r="E440" s="21"/>
      <c r="F440" s="23"/>
    </row>
    <row r="441" spans="1:7" s="89" customFormat="1" x14ac:dyDescent="0.35">
      <c r="A441" s="90"/>
      <c r="B441" s="90"/>
      <c r="C441" s="18"/>
      <c r="D441" s="14"/>
      <c r="E441" s="21"/>
      <c r="F441" s="23"/>
    </row>
    <row r="442" spans="1:7" x14ac:dyDescent="0.35">
      <c r="A442" s="1"/>
      <c r="B442" s="90"/>
      <c r="C442" s="18"/>
      <c r="D442" s="14"/>
      <c r="E442" s="21"/>
      <c r="F442" s="23"/>
    </row>
    <row r="443" spans="1:7" ht="18" x14ac:dyDescent="0.4">
      <c r="A443" s="1"/>
      <c r="B443" s="90"/>
      <c r="C443" s="164" t="s">
        <v>185</v>
      </c>
      <c r="D443" s="174"/>
      <c r="E443" s="174"/>
      <c r="F443" s="174"/>
    </row>
    <row r="444" spans="1:7" ht="18.5" thickBot="1" x14ac:dyDescent="0.45">
      <c r="A444" s="1"/>
      <c r="B444" s="90"/>
      <c r="C444" s="1"/>
      <c r="D444" s="2"/>
      <c r="E444" s="25"/>
      <c r="F444" s="2"/>
    </row>
    <row r="445" spans="1:7" ht="14.5" customHeight="1" x14ac:dyDescent="0.35">
      <c r="A445" s="1"/>
      <c r="B445" s="90"/>
      <c r="C445" s="105" t="s">
        <v>123</v>
      </c>
      <c r="D445" s="100" t="s">
        <v>2</v>
      </c>
      <c r="E445" s="101" t="s">
        <v>2</v>
      </c>
      <c r="F445" s="104" t="s">
        <v>4</v>
      </c>
      <c r="G445" s="170" t="s">
        <v>290</v>
      </c>
    </row>
    <row r="446" spans="1:7" x14ac:dyDescent="0.35">
      <c r="A446" s="1"/>
      <c r="B446" s="90"/>
      <c r="C446" s="118" t="s">
        <v>3</v>
      </c>
      <c r="D446" s="119" t="s">
        <v>3</v>
      </c>
      <c r="E446" s="113" t="s">
        <v>3</v>
      </c>
      <c r="F446" s="114"/>
      <c r="G446" s="189"/>
    </row>
    <row r="447" spans="1:7" s="89" customFormat="1" ht="11" customHeight="1" x14ac:dyDescent="0.35">
      <c r="A447" s="90"/>
      <c r="B447" s="90"/>
      <c r="C447" s="116"/>
      <c r="D447" s="115"/>
      <c r="E447" s="115"/>
      <c r="F447" s="115"/>
      <c r="G447" s="142"/>
    </row>
    <row r="448" spans="1:7" x14ac:dyDescent="0.35">
      <c r="A448" s="1"/>
      <c r="B448" s="90"/>
      <c r="C448" s="107" t="s">
        <v>143</v>
      </c>
      <c r="D448" s="96"/>
      <c r="E448" s="91"/>
      <c r="F448" s="95"/>
      <c r="G448" s="85"/>
    </row>
    <row r="449" spans="1:7" x14ac:dyDescent="0.35">
      <c r="A449" s="1"/>
      <c r="B449" s="90"/>
      <c r="C449" s="180"/>
      <c r="D449" s="92">
        <v>411</v>
      </c>
      <c r="E449" s="94"/>
      <c r="F449" s="92" t="s">
        <v>44</v>
      </c>
      <c r="G449" s="136">
        <f>G450+G451+G452+G453+G454</f>
        <v>215943</v>
      </c>
    </row>
    <row r="450" spans="1:7" x14ac:dyDescent="0.35">
      <c r="A450" s="1"/>
      <c r="B450" s="90"/>
      <c r="C450" s="177"/>
      <c r="D450" s="168"/>
      <c r="E450" s="94" t="s">
        <v>45</v>
      </c>
      <c r="F450" s="93" t="s">
        <v>46</v>
      </c>
      <c r="G450" s="137">
        <v>175278</v>
      </c>
    </row>
    <row r="451" spans="1:7" x14ac:dyDescent="0.35">
      <c r="A451" s="1"/>
      <c r="B451" s="90"/>
      <c r="C451" s="177"/>
      <c r="D451" s="166"/>
      <c r="E451" s="94" t="s">
        <v>47</v>
      </c>
      <c r="F451" s="93" t="s">
        <v>48</v>
      </c>
      <c r="G451" s="137">
        <v>2020</v>
      </c>
    </row>
    <row r="452" spans="1:7" x14ac:dyDescent="0.35">
      <c r="A452" s="1"/>
      <c r="B452" s="90"/>
      <c r="C452" s="177"/>
      <c r="D452" s="166"/>
      <c r="E452" s="94" t="s">
        <v>49</v>
      </c>
      <c r="F452" s="93" t="s">
        <v>50</v>
      </c>
      <c r="G452" s="137">
        <v>26540</v>
      </c>
    </row>
    <row r="453" spans="1:7" x14ac:dyDescent="0.35">
      <c r="A453" s="1"/>
      <c r="B453" s="90"/>
      <c r="C453" s="177"/>
      <c r="D453" s="166"/>
      <c r="E453" s="94" t="s">
        <v>51</v>
      </c>
      <c r="F453" s="93" t="s">
        <v>52</v>
      </c>
      <c r="G453" s="137">
        <v>11800</v>
      </c>
    </row>
    <row r="454" spans="1:7" x14ac:dyDescent="0.35">
      <c r="A454" s="1"/>
      <c r="B454" s="90"/>
      <c r="C454" s="177"/>
      <c r="D454" s="167"/>
      <c r="E454" s="94" t="s">
        <v>53</v>
      </c>
      <c r="F454" s="93" t="s">
        <v>54</v>
      </c>
      <c r="G454" s="137">
        <v>305</v>
      </c>
    </row>
    <row r="455" spans="1:7" x14ac:dyDescent="0.35">
      <c r="A455" s="1"/>
      <c r="B455" s="90"/>
      <c r="C455" s="177"/>
      <c r="D455" s="92">
        <v>413</v>
      </c>
      <c r="E455" s="94"/>
      <c r="F455" s="92" t="s">
        <v>58</v>
      </c>
      <c r="G455" s="136">
        <f>G456+G457+G458</f>
        <v>9000</v>
      </c>
    </row>
    <row r="456" spans="1:7" x14ac:dyDescent="0.35">
      <c r="A456" s="1"/>
      <c r="B456" s="90"/>
      <c r="C456" s="177"/>
      <c r="D456" s="168"/>
      <c r="E456" s="94" t="s">
        <v>59</v>
      </c>
      <c r="F456" s="93" t="s">
        <v>60</v>
      </c>
      <c r="G456" s="137">
        <v>4000</v>
      </c>
    </row>
    <row r="457" spans="1:7" x14ac:dyDescent="0.35">
      <c r="A457" s="1"/>
      <c r="B457" s="90"/>
      <c r="C457" s="177"/>
      <c r="D457" s="166"/>
      <c r="E457" s="94" t="s">
        <v>59</v>
      </c>
      <c r="F457" s="93" t="s">
        <v>144</v>
      </c>
      <c r="G457" s="137">
        <v>4500</v>
      </c>
    </row>
    <row r="458" spans="1:7" x14ac:dyDescent="0.35">
      <c r="A458" s="1"/>
      <c r="B458" s="90"/>
      <c r="C458" s="177"/>
      <c r="D458" s="167"/>
      <c r="E458" s="94" t="s">
        <v>63</v>
      </c>
      <c r="F458" s="93" t="s">
        <v>125</v>
      </c>
      <c r="G458" s="137">
        <v>500</v>
      </c>
    </row>
    <row r="459" spans="1:7" x14ac:dyDescent="0.35">
      <c r="A459" s="1"/>
      <c r="B459" s="90"/>
      <c r="C459" s="177"/>
      <c r="D459" s="92">
        <v>414</v>
      </c>
      <c r="E459" s="94"/>
      <c r="F459" s="92" t="s">
        <v>65</v>
      </c>
      <c r="G459" s="136">
        <f>G460+G461+G462+G463+G464</f>
        <v>4000</v>
      </c>
    </row>
    <row r="460" spans="1:7" x14ac:dyDescent="0.35">
      <c r="A460" s="1"/>
      <c r="B460" s="90"/>
      <c r="C460" s="177"/>
      <c r="D460" s="168"/>
      <c r="E460" s="94" t="s">
        <v>66</v>
      </c>
      <c r="F460" s="93" t="s">
        <v>67</v>
      </c>
      <c r="G460" s="137">
        <v>500</v>
      </c>
    </row>
    <row r="461" spans="1:7" x14ac:dyDescent="0.35">
      <c r="A461" s="1"/>
      <c r="B461" s="90"/>
      <c r="C461" s="177"/>
      <c r="D461" s="166"/>
      <c r="E461" s="94" t="s">
        <v>68</v>
      </c>
      <c r="F461" s="93" t="s">
        <v>69</v>
      </c>
      <c r="G461" s="137">
        <v>500</v>
      </c>
    </row>
    <row r="462" spans="1:7" x14ac:dyDescent="0.35">
      <c r="A462" s="1"/>
      <c r="B462" s="90"/>
      <c r="C462" s="177"/>
      <c r="D462" s="166"/>
      <c r="E462" s="94" t="s">
        <v>70</v>
      </c>
      <c r="F462" s="93" t="s">
        <v>145</v>
      </c>
      <c r="G462" s="137">
        <v>500</v>
      </c>
    </row>
    <row r="463" spans="1:7" x14ac:dyDescent="0.35">
      <c r="A463" s="1"/>
      <c r="B463" s="90"/>
      <c r="C463" s="177"/>
      <c r="D463" s="166"/>
      <c r="E463" s="94" t="s">
        <v>70</v>
      </c>
      <c r="F463" s="93" t="s">
        <v>146</v>
      </c>
      <c r="G463" s="137">
        <v>2500</v>
      </c>
    </row>
    <row r="464" spans="1:7" x14ac:dyDescent="0.35">
      <c r="A464" s="1"/>
      <c r="B464" s="90"/>
      <c r="C464" s="177"/>
      <c r="D464" s="167"/>
      <c r="E464" s="94" t="s">
        <v>74</v>
      </c>
      <c r="F464" s="93" t="s">
        <v>147</v>
      </c>
      <c r="G464" s="137">
        <v>0</v>
      </c>
    </row>
    <row r="465" spans="1:7" x14ac:dyDescent="0.35">
      <c r="A465" s="1"/>
      <c r="B465" s="90"/>
      <c r="C465" s="177"/>
      <c r="D465" s="92">
        <v>419</v>
      </c>
      <c r="E465" s="94"/>
      <c r="F465" s="92" t="s">
        <v>86</v>
      </c>
      <c r="G465" s="136">
        <f>G466</f>
        <v>1000</v>
      </c>
    </row>
    <row r="466" spans="1:7" x14ac:dyDescent="0.35">
      <c r="A466" s="1"/>
      <c r="B466" s="90"/>
      <c r="C466" s="177"/>
      <c r="D466" s="93"/>
      <c r="E466" s="94" t="s">
        <v>89</v>
      </c>
      <c r="F466" s="93" t="s">
        <v>218</v>
      </c>
      <c r="G466" s="137">
        <v>1000</v>
      </c>
    </row>
    <row r="467" spans="1:7" x14ac:dyDescent="0.35">
      <c r="A467" s="1"/>
      <c r="B467" s="90"/>
      <c r="C467" s="177"/>
      <c r="D467" s="92">
        <v>421</v>
      </c>
      <c r="E467" s="94"/>
      <c r="F467" s="92" t="s">
        <v>90</v>
      </c>
      <c r="G467" s="136">
        <f>G468</f>
        <v>800</v>
      </c>
    </row>
    <row r="468" spans="1:7" x14ac:dyDescent="0.35">
      <c r="A468" s="1"/>
      <c r="B468" s="90"/>
      <c r="C468" s="177"/>
      <c r="D468" s="93"/>
      <c r="E468" s="94" t="s">
        <v>91</v>
      </c>
      <c r="F468" s="93" t="s">
        <v>92</v>
      </c>
      <c r="G468" s="137">
        <v>800</v>
      </c>
    </row>
    <row r="469" spans="1:7" x14ac:dyDescent="0.35">
      <c r="A469" s="2"/>
      <c r="B469" s="2"/>
      <c r="C469" s="177"/>
      <c r="D469" s="92">
        <v>431</v>
      </c>
      <c r="E469" s="94"/>
      <c r="F469" s="92" t="s">
        <v>128</v>
      </c>
      <c r="G469" s="136">
        <f>G470+G471</f>
        <v>79000</v>
      </c>
    </row>
    <row r="470" spans="1:7" x14ac:dyDescent="0.35">
      <c r="A470" s="1"/>
      <c r="B470" s="90"/>
      <c r="C470" s="177"/>
      <c r="D470" s="168"/>
      <c r="E470" s="91" t="s">
        <v>104</v>
      </c>
      <c r="F470" s="95" t="s">
        <v>148</v>
      </c>
      <c r="G470" s="137">
        <v>68000</v>
      </c>
    </row>
    <row r="471" spans="1:7" x14ac:dyDescent="0.35">
      <c r="A471" s="1"/>
      <c r="B471" s="90"/>
      <c r="C471" s="177"/>
      <c r="D471" s="167"/>
      <c r="E471" s="91" t="s">
        <v>104</v>
      </c>
      <c r="F471" s="95" t="s">
        <v>149</v>
      </c>
      <c r="G471" s="137">
        <v>11000</v>
      </c>
    </row>
    <row r="472" spans="1:7" x14ac:dyDescent="0.35">
      <c r="A472" s="1"/>
      <c r="B472" s="90"/>
      <c r="C472" s="177"/>
      <c r="D472" s="97">
        <v>463</v>
      </c>
      <c r="E472" s="91"/>
      <c r="F472" s="97" t="s">
        <v>118</v>
      </c>
      <c r="G472" s="136">
        <f>G473</f>
        <v>100000</v>
      </c>
    </row>
    <row r="473" spans="1:7" x14ac:dyDescent="0.35">
      <c r="A473" s="1"/>
      <c r="B473" s="90"/>
      <c r="C473" s="177"/>
      <c r="D473" s="95"/>
      <c r="E473" s="91" t="s">
        <v>202</v>
      </c>
      <c r="F473" s="99" t="s">
        <v>118</v>
      </c>
      <c r="G473" s="137">
        <v>100000</v>
      </c>
    </row>
    <row r="474" spans="1:7" ht="15" thickBot="1" x14ac:dyDescent="0.4">
      <c r="A474" s="1"/>
      <c r="B474" s="90"/>
      <c r="C474" s="181"/>
      <c r="D474" s="108"/>
      <c r="E474" s="102"/>
      <c r="F474" s="109" t="s">
        <v>134</v>
      </c>
      <c r="G474" s="139">
        <f>G449+G455+G459+G467+G469+G472+G465</f>
        <v>409743</v>
      </c>
    </row>
    <row r="475" spans="1:7" x14ac:dyDescent="0.35">
      <c r="A475" s="1"/>
      <c r="B475" s="90"/>
      <c r="C475" s="18"/>
      <c r="D475" s="14"/>
      <c r="E475" s="21"/>
      <c r="F475" s="23"/>
    </row>
    <row r="476" spans="1:7" x14ac:dyDescent="0.35">
      <c r="A476" s="1"/>
      <c r="B476" s="90"/>
      <c r="C476" s="18"/>
      <c r="D476" s="14"/>
      <c r="E476" s="21"/>
      <c r="F476" s="23"/>
    </row>
    <row r="477" spans="1:7" x14ac:dyDescent="0.35">
      <c r="A477" s="1"/>
      <c r="B477" s="90"/>
      <c r="C477" s="18"/>
      <c r="D477" s="14"/>
      <c r="E477" s="21"/>
      <c r="F477" s="23"/>
    </row>
    <row r="478" spans="1:7" x14ac:dyDescent="0.35">
      <c r="A478" s="1"/>
      <c r="B478" s="90"/>
      <c r="C478" s="18"/>
      <c r="D478" s="14"/>
      <c r="E478" s="21"/>
      <c r="F478" s="23"/>
    </row>
    <row r="479" spans="1:7" x14ac:dyDescent="0.35">
      <c r="A479" s="1"/>
      <c r="B479" s="90"/>
      <c r="C479" s="18"/>
      <c r="D479" s="14"/>
      <c r="E479" s="21"/>
      <c r="F479" s="23"/>
    </row>
    <row r="480" spans="1:7" x14ac:dyDescent="0.35">
      <c r="A480" s="1"/>
      <c r="B480" s="90"/>
      <c r="C480" s="18"/>
      <c r="D480" s="14"/>
      <c r="E480" s="21"/>
      <c r="F480" s="23"/>
    </row>
    <row r="481" spans="1:6" x14ac:dyDescent="0.35">
      <c r="A481" s="1"/>
      <c r="B481" s="90"/>
      <c r="C481" s="18"/>
      <c r="D481" s="14"/>
      <c r="E481" s="21"/>
      <c r="F481" s="23"/>
    </row>
    <row r="482" spans="1:6" x14ac:dyDescent="0.35">
      <c r="A482" s="1"/>
      <c r="B482" s="90"/>
      <c r="C482" s="18"/>
      <c r="D482" s="14"/>
      <c r="E482" s="21"/>
      <c r="F482" s="23"/>
    </row>
    <row r="483" spans="1:6" x14ac:dyDescent="0.35">
      <c r="A483" s="1"/>
      <c r="B483" s="90"/>
      <c r="C483" s="18"/>
      <c r="D483" s="14"/>
      <c r="E483" s="21"/>
      <c r="F483" s="23"/>
    </row>
    <row r="484" spans="1:6" x14ac:dyDescent="0.35">
      <c r="A484" s="1"/>
      <c r="B484" s="90"/>
      <c r="C484" s="18"/>
      <c r="D484" s="14"/>
      <c r="E484" s="21"/>
      <c r="F484" s="23"/>
    </row>
    <row r="485" spans="1:6" x14ac:dyDescent="0.35">
      <c r="A485" s="1"/>
      <c r="B485" s="90"/>
      <c r="C485" s="18"/>
      <c r="D485" s="14"/>
      <c r="E485" s="21"/>
      <c r="F485" s="23"/>
    </row>
    <row r="486" spans="1:6" x14ac:dyDescent="0.35">
      <c r="A486" s="1"/>
      <c r="B486" s="90"/>
      <c r="C486" s="18"/>
      <c r="D486" s="14"/>
      <c r="E486" s="21"/>
      <c r="F486" s="23"/>
    </row>
    <row r="487" spans="1:6" x14ac:dyDescent="0.35">
      <c r="A487" s="1"/>
      <c r="B487" s="90"/>
      <c r="C487" s="18"/>
      <c r="D487" s="14"/>
      <c r="E487" s="21"/>
      <c r="F487" s="23"/>
    </row>
    <row r="488" spans="1:6" x14ac:dyDescent="0.35">
      <c r="A488" s="1"/>
      <c r="B488" s="90"/>
      <c r="C488" s="18"/>
      <c r="D488" s="14"/>
      <c r="E488" s="21"/>
      <c r="F488" s="23"/>
    </row>
    <row r="489" spans="1:6" x14ac:dyDescent="0.35">
      <c r="A489" s="1"/>
      <c r="B489" s="90"/>
      <c r="C489" s="18"/>
      <c r="D489" s="14"/>
      <c r="E489" s="21"/>
      <c r="F489" s="23"/>
    </row>
    <row r="490" spans="1:6" x14ac:dyDescent="0.35">
      <c r="A490" s="1"/>
      <c r="B490" s="90"/>
      <c r="C490" s="18"/>
      <c r="D490" s="14"/>
      <c r="E490" s="21"/>
      <c r="F490" s="23"/>
    </row>
    <row r="491" spans="1:6" x14ac:dyDescent="0.35">
      <c r="A491" s="1"/>
      <c r="B491" s="90"/>
      <c r="C491" s="18"/>
      <c r="D491" s="14"/>
      <c r="E491" s="21"/>
      <c r="F491" s="23"/>
    </row>
    <row r="492" spans="1:6" x14ac:dyDescent="0.35">
      <c r="A492" s="1"/>
      <c r="B492" s="90"/>
      <c r="C492" s="18"/>
      <c r="D492" s="14"/>
      <c r="E492" s="21"/>
      <c r="F492" s="23"/>
    </row>
    <row r="493" spans="1:6" x14ac:dyDescent="0.35">
      <c r="A493" s="1"/>
      <c r="B493" s="90"/>
      <c r="C493" s="18"/>
      <c r="D493" s="14"/>
      <c r="E493" s="21"/>
      <c r="F493" s="23"/>
    </row>
    <row r="494" spans="1:6" x14ac:dyDescent="0.35">
      <c r="A494" s="1"/>
      <c r="B494" s="90"/>
      <c r="C494" s="18"/>
      <c r="D494" s="14"/>
      <c r="E494" s="21"/>
      <c r="F494" s="23"/>
    </row>
    <row r="495" spans="1:6" x14ac:dyDescent="0.35">
      <c r="A495" s="1"/>
      <c r="B495" s="90"/>
      <c r="C495" s="18"/>
      <c r="D495" s="14"/>
      <c r="E495" s="21"/>
      <c r="F495" s="23"/>
    </row>
    <row r="496" spans="1:6" s="89" customFormat="1" x14ac:dyDescent="0.35">
      <c r="A496" s="90"/>
      <c r="B496" s="90"/>
      <c r="C496" s="18"/>
      <c r="D496" s="14"/>
      <c r="E496" s="21"/>
      <c r="F496" s="23"/>
    </row>
    <row r="497" spans="1:7" s="89" customFormat="1" x14ac:dyDescent="0.35">
      <c r="A497" s="90"/>
      <c r="B497" s="90"/>
      <c r="C497" s="18"/>
      <c r="D497" s="14"/>
      <c r="E497" s="21"/>
      <c r="F497" s="23"/>
    </row>
    <row r="498" spans="1:7" s="89" customFormat="1" x14ac:dyDescent="0.35">
      <c r="A498" s="90"/>
      <c r="B498" s="90"/>
      <c r="C498" s="18"/>
      <c r="D498" s="14"/>
      <c r="E498" s="21"/>
      <c r="F498" s="23"/>
    </row>
    <row r="499" spans="1:7" ht="17.5" x14ac:dyDescent="0.35">
      <c r="A499" s="1"/>
      <c r="B499" s="90"/>
      <c r="C499" s="164" t="s">
        <v>183</v>
      </c>
      <c r="D499" s="165"/>
      <c r="E499" s="165"/>
      <c r="F499" s="165"/>
    </row>
    <row r="500" spans="1:7" ht="18" thickBot="1" x14ac:dyDescent="0.4">
      <c r="A500" s="1"/>
      <c r="B500" s="90"/>
      <c r="C500" s="69"/>
      <c r="D500" s="72"/>
      <c r="E500" s="72"/>
      <c r="F500" s="72"/>
    </row>
    <row r="501" spans="1:7" ht="14.5" customHeight="1" x14ac:dyDescent="0.35">
      <c r="A501" s="1"/>
      <c r="B501" s="90"/>
      <c r="C501" s="105" t="s">
        <v>123</v>
      </c>
      <c r="D501" s="100" t="s">
        <v>2</v>
      </c>
      <c r="E501" s="101" t="s">
        <v>2</v>
      </c>
      <c r="F501" s="104" t="s">
        <v>4</v>
      </c>
      <c r="G501" s="170" t="s">
        <v>290</v>
      </c>
    </row>
    <row r="502" spans="1:7" x14ac:dyDescent="0.35">
      <c r="A502" s="1"/>
      <c r="B502" s="90"/>
      <c r="C502" s="118" t="s">
        <v>3</v>
      </c>
      <c r="D502" s="119" t="s">
        <v>3</v>
      </c>
      <c r="E502" s="113" t="s">
        <v>3</v>
      </c>
      <c r="F502" s="114" t="s">
        <v>0</v>
      </c>
      <c r="G502" s="189"/>
    </row>
    <row r="503" spans="1:7" s="89" customFormat="1" ht="11" customHeight="1" x14ac:dyDescent="0.35">
      <c r="A503" s="90"/>
      <c r="B503" s="90"/>
      <c r="C503" s="116"/>
      <c r="D503" s="115"/>
      <c r="E503" s="115"/>
      <c r="F503" s="115"/>
      <c r="G503" s="142"/>
    </row>
    <row r="504" spans="1:7" x14ac:dyDescent="0.35">
      <c r="A504" s="1"/>
      <c r="B504" s="90"/>
      <c r="C504" s="110" t="s">
        <v>199</v>
      </c>
      <c r="D504" s="117"/>
      <c r="E504" s="94"/>
      <c r="F504" s="93"/>
      <c r="G504" s="146"/>
    </row>
    <row r="505" spans="1:7" x14ac:dyDescent="0.35">
      <c r="A505" s="1"/>
      <c r="B505" s="90"/>
      <c r="C505" s="182"/>
      <c r="D505" s="97">
        <v>411</v>
      </c>
      <c r="E505" s="91"/>
      <c r="F505" s="97" t="s">
        <v>44</v>
      </c>
      <c r="G505" s="143">
        <f>G506+G507+G508+G509+G510</f>
        <v>142593</v>
      </c>
    </row>
    <row r="506" spans="1:7" x14ac:dyDescent="0.35">
      <c r="A506" s="1"/>
      <c r="B506" s="90"/>
      <c r="C506" s="177"/>
      <c r="D506" s="168"/>
      <c r="E506" s="94" t="s">
        <v>45</v>
      </c>
      <c r="F506" s="93" t="s">
        <v>46</v>
      </c>
      <c r="G506" s="137">
        <v>115500</v>
      </c>
    </row>
    <row r="507" spans="1:7" x14ac:dyDescent="0.35">
      <c r="A507" s="1"/>
      <c r="B507" s="90"/>
      <c r="C507" s="177"/>
      <c r="D507" s="166"/>
      <c r="E507" s="94" t="s">
        <v>47</v>
      </c>
      <c r="F507" s="93" t="s">
        <v>48</v>
      </c>
      <c r="G507" s="137">
        <v>1012</v>
      </c>
    </row>
    <row r="508" spans="1:7" x14ac:dyDescent="0.35">
      <c r="A508" s="1"/>
      <c r="B508" s="90"/>
      <c r="C508" s="177"/>
      <c r="D508" s="166"/>
      <c r="E508" s="94" t="s">
        <v>49</v>
      </c>
      <c r="F508" s="93" t="s">
        <v>50</v>
      </c>
      <c r="G508" s="137">
        <v>18600</v>
      </c>
    </row>
    <row r="509" spans="1:7" x14ac:dyDescent="0.35">
      <c r="A509" s="1"/>
      <c r="B509" s="90"/>
      <c r="C509" s="177"/>
      <c r="D509" s="166"/>
      <c r="E509" s="94" t="s">
        <v>51</v>
      </c>
      <c r="F509" s="93" t="s">
        <v>52</v>
      </c>
      <c r="G509" s="137">
        <v>7360</v>
      </c>
    </row>
    <row r="510" spans="1:7" x14ac:dyDescent="0.35">
      <c r="A510" s="1"/>
      <c r="B510" s="90"/>
      <c r="C510" s="177"/>
      <c r="D510" s="167"/>
      <c r="E510" s="94" t="s">
        <v>53</v>
      </c>
      <c r="F510" s="93" t="s">
        <v>54</v>
      </c>
      <c r="G510" s="137">
        <v>121</v>
      </c>
    </row>
    <row r="511" spans="1:7" x14ac:dyDescent="0.35">
      <c r="A511" s="1"/>
      <c r="B511" s="90"/>
      <c r="C511" s="177"/>
      <c r="D511" s="92">
        <v>413</v>
      </c>
      <c r="E511" s="94"/>
      <c r="F511" s="92" t="s">
        <v>58</v>
      </c>
      <c r="G511" s="136">
        <f>G512+G513</f>
        <v>2000</v>
      </c>
    </row>
    <row r="512" spans="1:7" x14ac:dyDescent="0.35">
      <c r="A512" s="1"/>
      <c r="B512" s="90"/>
      <c r="C512" s="177"/>
      <c r="D512" s="168"/>
      <c r="E512" s="94" t="s">
        <v>59</v>
      </c>
      <c r="F512" s="93" t="s">
        <v>60</v>
      </c>
      <c r="G512" s="137">
        <v>1000</v>
      </c>
    </row>
    <row r="513" spans="1:7" x14ac:dyDescent="0.35">
      <c r="A513" s="1"/>
      <c r="B513" s="90"/>
      <c r="C513" s="177"/>
      <c r="D513" s="167"/>
      <c r="E513" s="94" t="s">
        <v>63</v>
      </c>
      <c r="F513" s="93" t="s">
        <v>125</v>
      </c>
      <c r="G513" s="137">
        <v>1000</v>
      </c>
    </row>
    <row r="514" spans="1:7" x14ac:dyDescent="0.35">
      <c r="A514" s="1"/>
      <c r="B514" s="90"/>
      <c r="C514" s="177"/>
      <c r="D514" s="92">
        <v>414</v>
      </c>
      <c r="E514" s="94"/>
      <c r="F514" s="92" t="s">
        <v>65</v>
      </c>
      <c r="G514" s="136">
        <f>G515+G516+G517</f>
        <v>2200</v>
      </c>
    </row>
    <row r="515" spans="1:7" x14ac:dyDescent="0.35">
      <c r="A515" s="1"/>
      <c r="B515" s="90"/>
      <c r="C515" s="177"/>
      <c r="D515" s="168"/>
      <c r="E515" s="94" t="s">
        <v>66</v>
      </c>
      <c r="F515" s="93" t="s">
        <v>67</v>
      </c>
      <c r="G515" s="137">
        <v>1000</v>
      </c>
    </row>
    <row r="516" spans="1:7" x14ac:dyDescent="0.35">
      <c r="A516" s="1"/>
      <c r="B516" s="90"/>
      <c r="C516" s="177"/>
      <c r="D516" s="166"/>
      <c r="E516" s="94" t="s">
        <v>68</v>
      </c>
      <c r="F516" s="93" t="s">
        <v>69</v>
      </c>
      <c r="G516" s="137">
        <v>700</v>
      </c>
    </row>
    <row r="517" spans="1:7" x14ac:dyDescent="0.35">
      <c r="A517" s="1"/>
      <c r="B517" s="90"/>
      <c r="C517" s="177"/>
      <c r="D517" s="167"/>
      <c r="E517" s="94" t="s">
        <v>70</v>
      </c>
      <c r="F517" s="93" t="s">
        <v>236</v>
      </c>
      <c r="G517" s="137">
        <v>500</v>
      </c>
    </row>
    <row r="518" spans="1:7" x14ac:dyDescent="0.35">
      <c r="A518" s="1"/>
      <c r="B518" s="90"/>
      <c r="C518" s="177"/>
      <c r="D518" s="97">
        <v>419</v>
      </c>
      <c r="E518" s="91"/>
      <c r="F518" s="97" t="s">
        <v>86</v>
      </c>
      <c r="G518" s="136">
        <f>G519+G520+G521</f>
        <v>24000</v>
      </c>
    </row>
    <row r="519" spans="1:7" x14ac:dyDescent="0.35">
      <c r="A519" s="1"/>
      <c r="B519" s="90"/>
      <c r="C519" s="177"/>
      <c r="D519" s="168"/>
      <c r="E519" s="91" t="s">
        <v>89</v>
      </c>
      <c r="F519" s="95" t="s">
        <v>198</v>
      </c>
      <c r="G519" s="137">
        <v>20000</v>
      </c>
    </row>
    <row r="520" spans="1:7" x14ac:dyDescent="0.35">
      <c r="A520" s="1"/>
      <c r="B520" s="90"/>
      <c r="C520" s="177"/>
      <c r="D520" s="166"/>
      <c r="E520" s="91" t="s">
        <v>89</v>
      </c>
      <c r="F520" s="95" t="s">
        <v>218</v>
      </c>
      <c r="G520" s="137">
        <v>1000</v>
      </c>
    </row>
    <row r="521" spans="1:7" x14ac:dyDescent="0.35">
      <c r="A521" s="1"/>
      <c r="B521" s="90"/>
      <c r="C521" s="177"/>
      <c r="D521" s="167"/>
      <c r="E521" s="91" t="s">
        <v>89</v>
      </c>
      <c r="F521" s="95" t="s">
        <v>224</v>
      </c>
      <c r="G521" s="137">
        <v>3000</v>
      </c>
    </row>
    <row r="522" spans="1:7" x14ac:dyDescent="0.35">
      <c r="A522" s="1"/>
      <c r="B522" s="90"/>
      <c r="C522" s="177"/>
      <c r="D522" s="97">
        <v>431</v>
      </c>
      <c r="E522" s="91"/>
      <c r="F522" s="97" t="s">
        <v>128</v>
      </c>
      <c r="G522" s="136">
        <f>G523+G524+G525+G527+G526+G528+G529+G530</f>
        <v>413500</v>
      </c>
    </row>
    <row r="523" spans="1:7" x14ac:dyDescent="0.35">
      <c r="A523" s="1"/>
      <c r="B523" s="90"/>
      <c r="C523" s="177"/>
      <c r="D523" s="168"/>
      <c r="E523" s="91" t="s">
        <v>97</v>
      </c>
      <c r="F523" s="95" t="s">
        <v>194</v>
      </c>
      <c r="G523" s="137">
        <v>210000</v>
      </c>
    </row>
    <row r="524" spans="1:7" x14ac:dyDescent="0.35">
      <c r="A524" s="1"/>
      <c r="B524" s="90"/>
      <c r="C524" s="177"/>
      <c r="D524" s="166"/>
      <c r="E524" s="91" t="s">
        <v>98</v>
      </c>
      <c r="F524" s="95" t="s">
        <v>99</v>
      </c>
      <c r="G524" s="137">
        <v>15000</v>
      </c>
    </row>
    <row r="525" spans="1:7" x14ac:dyDescent="0.35">
      <c r="A525" s="1"/>
      <c r="B525" s="90"/>
      <c r="C525" s="177"/>
      <c r="D525" s="166"/>
      <c r="E525" s="91" t="s">
        <v>100</v>
      </c>
      <c r="F525" s="95" t="s">
        <v>195</v>
      </c>
      <c r="G525" s="137">
        <v>4000</v>
      </c>
    </row>
    <row r="526" spans="1:7" x14ac:dyDescent="0.35">
      <c r="A526" s="1"/>
      <c r="B526" s="90"/>
      <c r="C526" s="177"/>
      <c r="D526" s="166"/>
      <c r="E526" s="91" t="s">
        <v>102</v>
      </c>
      <c r="F526" s="95" t="s">
        <v>208</v>
      </c>
      <c r="G526" s="137">
        <v>25000</v>
      </c>
    </row>
    <row r="527" spans="1:7" x14ac:dyDescent="0.35">
      <c r="A527" s="1"/>
      <c r="B527" s="90"/>
      <c r="C527" s="177"/>
      <c r="D527" s="166"/>
      <c r="E527" s="91" t="s">
        <v>104</v>
      </c>
      <c r="F527" s="95" t="s">
        <v>196</v>
      </c>
      <c r="G527" s="137">
        <v>130000</v>
      </c>
    </row>
    <row r="528" spans="1:7" x14ac:dyDescent="0.35">
      <c r="A528" s="1"/>
      <c r="B528" s="90"/>
      <c r="C528" s="177"/>
      <c r="D528" s="166"/>
      <c r="E528" s="91" t="s">
        <v>104</v>
      </c>
      <c r="F528" s="95" t="s">
        <v>225</v>
      </c>
      <c r="G528" s="137">
        <v>2000</v>
      </c>
    </row>
    <row r="529" spans="1:7" x14ac:dyDescent="0.35">
      <c r="A529" s="1"/>
      <c r="B529" s="90"/>
      <c r="C529" s="177"/>
      <c r="D529" s="166"/>
      <c r="E529" s="91" t="s">
        <v>104</v>
      </c>
      <c r="F529" s="95" t="s">
        <v>219</v>
      </c>
      <c r="G529" s="137">
        <v>7500</v>
      </c>
    </row>
    <row r="530" spans="1:7" x14ac:dyDescent="0.35">
      <c r="A530" s="1"/>
      <c r="B530" s="90"/>
      <c r="C530" s="177"/>
      <c r="D530" s="167"/>
      <c r="E530" s="91" t="s">
        <v>104</v>
      </c>
      <c r="F530" s="95" t="s">
        <v>241</v>
      </c>
      <c r="G530" s="137">
        <v>20000</v>
      </c>
    </row>
    <row r="531" spans="1:7" x14ac:dyDescent="0.35">
      <c r="A531" s="1"/>
      <c r="B531" s="90"/>
      <c r="C531" s="177"/>
      <c r="D531" s="97">
        <v>463</v>
      </c>
      <c r="E531" s="91"/>
      <c r="F531" s="97" t="s">
        <v>118</v>
      </c>
      <c r="G531" s="136">
        <f>G532</f>
        <v>13000</v>
      </c>
    </row>
    <row r="532" spans="1:7" x14ac:dyDescent="0.35">
      <c r="A532" s="1"/>
      <c r="B532" s="90"/>
      <c r="C532" s="177"/>
      <c r="D532" s="95"/>
      <c r="E532" s="91" t="s">
        <v>202</v>
      </c>
      <c r="F532" s="95" t="s">
        <v>118</v>
      </c>
      <c r="G532" s="137">
        <v>13000</v>
      </c>
    </row>
    <row r="533" spans="1:7" ht="15" thickBot="1" x14ac:dyDescent="0.4">
      <c r="A533" s="1"/>
      <c r="B533" s="90"/>
      <c r="C533" s="181"/>
      <c r="D533" s="108"/>
      <c r="E533" s="102"/>
      <c r="F533" s="109" t="s">
        <v>134</v>
      </c>
      <c r="G533" s="139">
        <f>G505+G511+G514+G522+G518+G531</f>
        <v>597293</v>
      </c>
    </row>
    <row r="534" spans="1:7" x14ac:dyDescent="0.35">
      <c r="A534" s="1"/>
      <c r="B534" s="90"/>
      <c r="C534" s="62"/>
      <c r="D534" s="14"/>
      <c r="E534" s="21"/>
      <c r="F534" s="23"/>
      <c r="G534" s="30"/>
    </row>
    <row r="535" spans="1:7" x14ac:dyDescent="0.35">
      <c r="A535" s="1"/>
      <c r="B535" s="90"/>
      <c r="C535" s="62"/>
      <c r="D535" s="14"/>
      <c r="E535" s="21"/>
      <c r="F535" s="23"/>
      <c r="G535" s="30"/>
    </row>
    <row r="536" spans="1:7" x14ac:dyDescent="0.35">
      <c r="A536" s="1"/>
      <c r="B536" s="90"/>
      <c r="C536" s="62"/>
      <c r="D536" s="14"/>
      <c r="E536" s="21"/>
      <c r="F536" s="23"/>
      <c r="G536" s="30"/>
    </row>
    <row r="537" spans="1:7" x14ac:dyDescent="0.35">
      <c r="A537" s="1"/>
      <c r="B537" s="90"/>
      <c r="C537" s="62"/>
      <c r="D537" s="14"/>
      <c r="E537" s="21"/>
      <c r="F537" s="23"/>
      <c r="G537" s="30"/>
    </row>
    <row r="538" spans="1:7" x14ac:dyDescent="0.35">
      <c r="A538" s="1"/>
      <c r="B538" s="90"/>
      <c r="C538" s="62"/>
      <c r="D538" s="14"/>
      <c r="E538" s="21"/>
      <c r="F538" s="23"/>
      <c r="G538" s="30"/>
    </row>
    <row r="539" spans="1:7" x14ac:dyDescent="0.35">
      <c r="A539" s="1"/>
      <c r="B539" s="90"/>
      <c r="C539" s="62"/>
      <c r="D539" s="14"/>
      <c r="E539" s="21"/>
      <c r="F539" s="23"/>
      <c r="G539" s="30"/>
    </row>
    <row r="540" spans="1:7" x14ac:dyDescent="0.35">
      <c r="A540" s="1"/>
      <c r="B540" s="90"/>
      <c r="C540" s="62"/>
      <c r="D540" s="14"/>
      <c r="E540" s="21"/>
      <c r="F540" s="23"/>
      <c r="G540" s="30"/>
    </row>
    <row r="541" spans="1:7" x14ac:dyDescent="0.35">
      <c r="A541" s="1"/>
      <c r="B541" s="90"/>
      <c r="C541" s="62"/>
      <c r="D541" s="14"/>
      <c r="E541" s="21"/>
      <c r="F541" s="23"/>
      <c r="G541" s="30"/>
    </row>
    <row r="542" spans="1:7" x14ac:dyDescent="0.35">
      <c r="A542" s="1"/>
      <c r="B542" s="90"/>
      <c r="C542" s="62"/>
      <c r="D542" s="14"/>
      <c r="E542" s="21"/>
      <c r="F542" s="23"/>
      <c r="G542" s="30"/>
    </row>
    <row r="543" spans="1:7" x14ac:dyDescent="0.35">
      <c r="A543" s="1"/>
      <c r="B543" s="90"/>
      <c r="C543" s="62"/>
      <c r="D543" s="14"/>
      <c r="E543" s="21"/>
      <c r="F543" s="23"/>
      <c r="G543" s="30"/>
    </row>
    <row r="544" spans="1:7" x14ac:dyDescent="0.35">
      <c r="A544" s="1"/>
      <c r="B544" s="90"/>
      <c r="C544" s="62"/>
      <c r="D544" s="14"/>
      <c r="E544" s="21"/>
      <c r="F544" s="23"/>
      <c r="G544" s="30"/>
    </row>
    <row r="545" spans="1:7" x14ac:dyDescent="0.35">
      <c r="A545" s="1"/>
      <c r="B545" s="90"/>
      <c r="C545" s="62"/>
      <c r="D545" s="14"/>
      <c r="E545" s="21"/>
      <c r="F545" s="23"/>
      <c r="G545" s="30"/>
    </row>
    <row r="546" spans="1:7" s="89" customFormat="1" x14ac:dyDescent="0.35">
      <c r="A546" s="90"/>
      <c r="B546" s="90"/>
      <c r="C546" s="62"/>
      <c r="D546" s="14"/>
      <c r="E546" s="21"/>
      <c r="F546" s="23"/>
      <c r="G546" s="30"/>
    </row>
    <row r="547" spans="1:7" s="89" customFormat="1" x14ac:dyDescent="0.35">
      <c r="A547" s="90"/>
      <c r="B547" s="90"/>
      <c r="C547" s="62"/>
      <c r="D547" s="14"/>
      <c r="E547" s="21"/>
      <c r="F547" s="23"/>
      <c r="G547" s="30"/>
    </row>
    <row r="548" spans="1:7" s="89" customFormat="1" x14ac:dyDescent="0.35">
      <c r="A548" s="90"/>
      <c r="B548" s="90"/>
      <c r="C548" s="62"/>
      <c r="D548" s="14"/>
      <c r="E548" s="21"/>
      <c r="F548" s="23"/>
      <c r="G548" s="30"/>
    </row>
    <row r="549" spans="1:7" s="89" customFormat="1" x14ac:dyDescent="0.35">
      <c r="A549" s="90"/>
      <c r="B549" s="90"/>
      <c r="C549" s="62"/>
      <c r="D549" s="14"/>
      <c r="E549" s="21"/>
      <c r="F549" s="23"/>
      <c r="G549" s="30"/>
    </row>
    <row r="550" spans="1:7" x14ac:dyDescent="0.35">
      <c r="A550" s="1"/>
      <c r="B550" s="90"/>
      <c r="C550" s="62"/>
      <c r="D550" s="14"/>
      <c r="E550" s="21"/>
      <c r="F550" s="23"/>
      <c r="G550" s="30"/>
    </row>
    <row r="551" spans="1:7" x14ac:dyDescent="0.35">
      <c r="A551" s="1"/>
      <c r="B551" s="90"/>
      <c r="C551" s="62"/>
      <c r="D551" s="14"/>
      <c r="E551" s="21"/>
      <c r="F551" s="23"/>
      <c r="G551" s="30"/>
    </row>
    <row r="552" spans="1:7" x14ac:dyDescent="0.35">
      <c r="A552" s="1"/>
      <c r="B552" s="90"/>
      <c r="C552" s="18"/>
      <c r="D552" s="14"/>
      <c r="E552" s="21"/>
      <c r="F552" s="23"/>
    </row>
    <row r="553" spans="1:7" s="89" customFormat="1" x14ac:dyDescent="0.35">
      <c r="A553" s="90"/>
      <c r="B553" s="90"/>
      <c r="C553" s="18"/>
      <c r="D553" s="14"/>
      <c r="E553" s="21"/>
      <c r="F553" s="23"/>
    </row>
    <row r="554" spans="1:7" x14ac:dyDescent="0.35">
      <c r="A554" s="1"/>
      <c r="B554" s="90"/>
      <c r="C554" s="18"/>
      <c r="D554" s="14"/>
      <c r="E554" s="21"/>
      <c r="F554" s="23"/>
    </row>
    <row r="555" spans="1:7" ht="17.5" x14ac:dyDescent="0.35">
      <c r="A555" s="1"/>
      <c r="B555" s="90"/>
      <c r="C555" s="164" t="s">
        <v>150</v>
      </c>
      <c r="D555" s="165"/>
      <c r="E555" s="165"/>
      <c r="F555" s="165"/>
    </row>
    <row r="556" spans="1:7" ht="18" thickBot="1" x14ac:dyDescent="0.4">
      <c r="A556" s="1"/>
      <c r="B556" s="90"/>
      <c r="C556" s="69"/>
      <c r="D556" s="72"/>
      <c r="E556" s="72"/>
      <c r="F556" s="72"/>
    </row>
    <row r="557" spans="1:7" ht="14.5" customHeight="1" x14ac:dyDescent="0.35">
      <c r="A557" s="1"/>
      <c r="B557" s="90"/>
      <c r="C557" s="103" t="s">
        <v>123</v>
      </c>
      <c r="D557" s="101" t="s">
        <v>2</v>
      </c>
      <c r="E557" s="101" t="s">
        <v>2</v>
      </c>
      <c r="F557" s="104" t="s">
        <v>4</v>
      </c>
      <c r="G557" s="170" t="s">
        <v>290</v>
      </c>
    </row>
    <row r="558" spans="1:7" x14ac:dyDescent="0.35">
      <c r="A558" s="1"/>
      <c r="B558" s="90"/>
      <c r="C558" s="112" t="s">
        <v>3</v>
      </c>
      <c r="D558" s="113" t="s">
        <v>3</v>
      </c>
      <c r="E558" s="113" t="s">
        <v>3</v>
      </c>
      <c r="F558" s="114"/>
      <c r="G558" s="189"/>
    </row>
    <row r="559" spans="1:7" s="89" customFormat="1" ht="12" customHeight="1" x14ac:dyDescent="0.35">
      <c r="A559" s="90"/>
      <c r="B559" s="90"/>
      <c r="C559" s="87"/>
      <c r="D559" s="94"/>
      <c r="E559" s="94"/>
      <c r="F559" s="93"/>
      <c r="G559" s="147"/>
    </row>
    <row r="560" spans="1:7" x14ac:dyDescent="0.35">
      <c r="A560" s="1"/>
      <c r="B560" s="90"/>
      <c r="C560" s="107" t="s">
        <v>162</v>
      </c>
      <c r="D560" s="96"/>
      <c r="E560" s="91"/>
      <c r="F560" s="95"/>
      <c r="G560" s="85"/>
    </row>
    <row r="561" spans="1:7" x14ac:dyDescent="0.35">
      <c r="A561" s="1"/>
      <c r="B561" s="90"/>
      <c r="C561" s="180"/>
      <c r="D561" s="92">
        <v>411</v>
      </c>
      <c r="E561" s="94"/>
      <c r="F561" s="92" t="s">
        <v>44</v>
      </c>
      <c r="G561" s="136">
        <f>G562+G563+G564+G565+G566</f>
        <v>167580</v>
      </c>
    </row>
    <row r="562" spans="1:7" x14ac:dyDescent="0.35">
      <c r="A562" s="1"/>
      <c r="B562" s="90"/>
      <c r="C562" s="177"/>
      <c r="D562" s="168"/>
      <c r="E562" s="94" t="s">
        <v>45</v>
      </c>
      <c r="F562" s="93" t="s">
        <v>46</v>
      </c>
      <c r="G562" s="137">
        <v>135450</v>
      </c>
    </row>
    <row r="563" spans="1:7" x14ac:dyDescent="0.35">
      <c r="A563" s="1"/>
      <c r="B563" s="90"/>
      <c r="C563" s="177"/>
      <c r="D563" s="166"/>
      <c r="E563" s="94" t="s">
        <v>47</v>
      </c>
      <c r="F563" s="93" t="s">
        <v>48</v>
      </c>
      <c r="G563" s="137">
        <v>1850</v>
      </c>
    </row>
    <row r="564" spans="1:7" x14ac:dyDescent="0.35">
      <c r="A564" s="1"/>
      <c r="B564" s="90"/>
      <c r="C564" s="177"/>
      <c r="D564" s="166"/>
      <c r="E564" s="94" t="s">
        <v>49</v>
      </c>
      <c r="F564" s="93" t="s">
        <v>50</v>
      </c>
      <c r="G564" s="137">
        <v>21300</v>
      </c>
    </row>
    <row r="565" spans="1:7" x14ac:dyDescent="0.35">
      <c r="A565" s="1"/>
      <c r="B565" s="90"/>
      <c r="C565" s="177"/>
      <c r="D565" s="166"/>
      <c r="E565" s="94" t="s">
        <v>51</v>
      </c>
      <c r="F565" s="93" t="s">
        <v>52</v>
      </c>
      <c r="G565" s="137">
        <v>8750</v>
      </c>
    </row>
    <row r="566" spans="1:7" x14ac:dyDescent="0.35">
      <c r="A566" s="1"/>
      <c r="B566" s="90"/>
      <c r="C566" s="177"/>
      <c r="D566" s="167"/>
      <c r="E566" s="94" t="s">
        <v>53</v>
      </c>
      <c r="F566" s="93" t="s">
        <v>54</v>
      </c>
      <c r="G566" s="137">
        <v>230</v>
      </c>
    </row>
    <row r="567" spans="1:7" x14ac:dyDescent="0.35">
      <c r="A567" s="1"/>
      <c r="B567" s="90"/>
      <c r="C567" s="177"/>
      <c r="D567" s="92">
        <v>413</v>
      </c>
      <c r="E567" s="94"/>
      <c r="F567" s="92" t="s">
        <v>58</v>
      </c>
      <c r="G567" s="136">
        <f>G568+G569+G570</f>
        <v>39200</v>
      </c>
    </row>
    <row r="568" spans="1:7" x14ac:dyDescent="0.35">
      <c r="A568" s="1"/>
      <c r="B568" s="90"/>
      <c r="C568" s="177"/>
      <c r="D568" s="168"/>
      <c r="E568" s="94" t="s">
        <v>59</v>
      </c>
      <c r="F568" s="93" t="s">
        <v>60</v>
      </c>
      <c r="G568" s="137">
        <v>3000</v>
      </c>
    </row>
    <row r="569" spans="1:7" x14ac:dyDescent="0.35">
      <c r="A569" s="1"/>
      <c r="B569" s="90"/>
      <c r="C569" s="177"/>
      <c r="D569" s="166"/>
      <c r="E569" s="94" t="s">
        <v>61</v>
      </c>
      <c r="F569" s="93" t="s">
        <v>62</v>
      </c>
      <c r="G569" s="137">
        <v>35000</v>
      </c>
    </row>
    <row r="570" spans="1:7" x14ac:dyDescent="0.35">
      <c r="A570" s="1"/>
      <c r="B570" s="90"/>
      <c r="C570" s="177"/>
      <c r="D570" s="167"/>
      <c r="E570" s="94" t="s">
        <v>63</v>
      </c>
      <c r="F570" s="93" t="s">
        <v>125</v>
      </c>
      <c r="G570" s="137">
        <v>1200</v>
      </c>
    </row>
    <row r="571" spans="1:7" x14ac:dyDescent="0.35">
      <c r="A571" s="1"/>
      <c r="B571" s="90"/>
      <c r="C571" s="177"/>
      <c r="D571" s="92">
        <v>414</v>
      </c>
      <c r="E571" s="94"/>
      <c r="F571" s="92" t="s">
        <v>65</v>
      </c>
      <c r="G571" s="136">
        <f>G572+G573+G574+G575+G577+G578+G576</f>
        <v>54100</v>
      </c>
    </row>
    <row r="572" spans="1:7" x14ac:dyDescent="0.35">
      <c r="A572" s="1"/>
      <c r="B572" s="90"/>
      <c r="C572" s="177"/>
      <c r="D572" s="168"/>
      <c r="E572" s="94" t="s">
        <v>66</v>
      </c>
      <c r="F572" s="93" t="s">
        <v>67</v>
      </c>
      <c r="G572" s="137">
        <v>1000</v>
      </c>
    </row>
    <row r="573" spans="1:7" x14ac:dyDescent="0.35">
      <c r="A573" s="1"/>
      <c r="B573" s="90"/>
      <c r="C573" s="177"/>
      <c r="D573" s="166"/>
      <c r="E573" s="94" t="s">
        <v>68</v>
      </c>
      <c r="F573" s="93" t="s">
        <v>69</v>
      </c>
      <c r="G573" s="137">
        <v>800</v>
      </c>
    </row>
    <row r="574" spans="1:7" x14ac:dyDescent="0.35">
      <c r="A574" s="1"/>
      <c r="B574" s="90"/>
      <c r="C574" s="177"/>
      <c r="D574" s="166"/>
      <c r="E574" s="94" t="s">
        <v>70</v>
      </c>
      <c r="F574" s="93" t="s">
        <v>234</v>
      </c>
      <c r="G574" s="137">
        <v>1300</v>
      </c>
    </row>
    <row r="575" spans="1:7" x14ac:dyDescent="0.35">
      <c r="A575" s="1"/>
      <c r="B575" s="90"/>
      <c r="C575" s="177"/>
      <c r="D575" s="166"/>
      <c r="E575" s="94" t="s">
        <v>72</v>
      </c>
      <c r="F575" s="93" t="s">
        <v>73</v>
      </c>
      <c r="G575" s="137">
        <v>5000</v>
      </c>
    </row>
    <row r="576" spans="1:7" x14ac:dyDescent="0.35">
      <c r="A576" s="1"/>
      <c r="B576" s="90"/>
      <c r="C576" s="177"/>
      <c r="D576" s="166"/>
      <c r="E576" s="94" t="s">
        <v>213</v>
      </c>
      <c r="F576" s="93" t="s">
        <v>277</v>
      </c>
      <c r="G576" s="137">
        <v>40000</v>
      </c>
    </row>
    <row r="577" spans="1:7" x14ac:dyDescent="0.35">
      <c r="A577" s="1"/>
      <c r="B577" s="90"/>
      <c r="C577" s="177"/>
      <c r="D577" s="166"/>
      <c r="E577" s="94" t="s">
        <v>74</v>
      </c>
      <c r="F577" s="93" t="s">
        <v>151</v>
      </c>
      <c r="G577" s="137">
        <v>4000</v>
      </c>
    </row>
    <row r="578" spans="1:7" x14ac:dyDescent="0.35">
      <c r="A578" s="1"/>
      <c r="B578" s="90"/>
      <c r="C578" s="177"/>
      <c r="D578" s="167"/>
      <c r="E578" s="32" t="s">
        <v>74</v>
      </c>
      <c r="F578" s="93" t="s">
        <v>75</v>
      </c>
      <c r="G578" s="137">
        <v>2000</v>
      </c>
    </row>
    <row r="579" spans="1:7" x14ac:dyDescent="0.35">
      <c r="A579" s="1"/>
      <c r="B579" s="90"/>
      <c r="C579" s="177"/>
      <c r="D579" s="92">
        <v>416</v>
      </c>
      <c r="E579" s="94"/>
      <c r="F579" s="92" t="s">
        <v>81</v>
      </c>
      <c r="G579" s="136">
        <f>G580</f>
        <v>108074</v>
      </c>
    </row>
    <row r="580" spans="1:7" x14ac:dyDescent="0.35">
      <c r="A580" s="1"/>
      <c r="B580" s="90"/>
      <c r="C580" s="177"/>
      <c r="D580" s="93"/>
      <c r="E580" s="94" t="s">
        <v>82</v>
      </c>
      <c r="F580" s="93" t="s">
        <v>83</v>
      </c>
      <c r="G580" s="137">
        <v>108074</v>
      </c>
    </row>
    <row r="581" spans="1:7" x14ac:dyDescent="0.35">
      <c r="A581" s="1"/>
      <c r="B581" s="90"/>
      <c r="C581" s="177"/>
      <c r="D581" s="92">
        <v>419</v>
      </c>
      <c r="E581" s="94"/>
      <c r="F581" s="92" t="s">
        <v>86</v>
      </c>
      <c r="G581" s="136">
        <f>G582+G583+G584</f>
        <v>14000</v>
      </c>
    </row>
    <row r="582" spans="1:7" x14ac:dyDescent="0.35">
      <c r="A582" s="1"/>
      <c r="B582" s="90"/>
      <c r="C582" s="177"/>
      <c r="D582" s="169"/>
      <c r="E582" s="94" t="s">
        <v>87</v>
      </c>
      <c r="F582" s="93" t="s">
        <v>88</v>
      </c>
      <c r="G582" s="137">
        <v>6000</v>
      </c>
    </row>
    <row r="583" spans="1:7" x14ac:dyDescent="0.35">
      <c r="A583" s="1"/>
      <c r="B583" s="90"/>
      <c r="C583" s="177"/>
      <c r="D583" s="166"/>
      <c r="E583" s="94" t="s">
        <v>89</v>
      </c>
      <c r="F583" s="93" t="s">
        <v>226</v>
      </c>
      <c r="G583" s="137">
        <v>7000</v>
      </c>
    </row>
    <row r="584" spans="1:7" x14ac:dyDescent="0.35">
      <c r="A584" s="1"/>
      <c r="B584" s="90"/>
      <c r="C584" s="177"/>
      <c r="D584" s="167"/>
      <c r="E584" s="94" t="s">
        <v>89</v>
      </c>
      <c r="F584" s="93" t="s">
        <v>218</v>
      </c>
      <c r="G584" s="137">
        <v>1000</v>
      </c>
    </row>
    <row r="585" spans="1:7" x14ac:dyDescent="0.35">
      <c r="A585" s="1"/>
      <c r="B585" s="90"/>
      <c r="C585" s="177"/>
      <c r="D585" s="92">
        <v>422</v>
      </c>
      <c r="E585" s="20"/>
      <c r="F585" s="92" t="s">
        <v>93</v>
      </c>
      <c r="G585" s="136">
        <f>G586</f>
        <v>10000</v>
      </c>
    </row>
    <row r="586" spans="1:7" x14ac:dyDescent="0.35">
      <c r="A586" s="1"/>
      <c r="B586" s="90"/>
      <c r="C586" s="177"/>
      <c r="D586" s="93"/>
      <c r="E586" s="94" t="s">
        <v>94</v>
      </c>
      <c r="F586" s="93" t="s">
        <v>242</v>
      </c>
      <c r="G586" s="137">
        <v>10000</v>
      </c>
    </row>
    <row r="587" spans="1:7" x14ac:dyDescent="0.35">
      <c r="A587" s="1"/>
      <c r="B587" s="90"/>
      <c r="C587" s="177"/>
      <c r="D587" s="92">
        <v>431</v>
      </c>
      <c r="E587" s="94"/>
      <c r="F587" s="92" t="s">
        <v>128</v>
      </c>
      <c r="G587" s="136">
        <f>G588+G589+G590+G591+G592+G593+G594+G595+G596+G597</f>
        <v>1270000</v>
      </c>
    </row>
    <row r="588" spans="1:7" x14ac:dyDescent="0.35">
      <c r="A588" s="1"/>
      <c r="B588" s="90"/>
      <c r="C588" s="177"/>
      <c r="D588" s="168"/>
      <c r="E588" s="91" t="s">
        <v>97</v>
      </c>
      <c r="F588" s="95" t="s">
        <v>152</v>
      </c>
      <c r="G588" s="137">
        <v>150000</v>
      </c>
    </row>
    <row r="589" spans="1:7" x14ac:dyDescent="0.35">
      <c r="A589" s="1"/>
      <c r="B589" s="90"/>
      <c r="C589" s="177"/>
      <c r="D589" s="166"/>
      <c r="E589" s="94" t="s">
        <v>97</v>
      </c>
      <c r="F589" s="95" t="s">
        <v>153</v>
      </c>
      <c r="G589" s="137">
        <v>300000</v>
      </c>
    </row>
    <row r="590" spans="1:7" x14ac:dyDescent="0.35">
      <c r="A590" s="31"/>
      <c r="B590" s="31"/>
      <c r="C590" s="177"/>
      <c r="D590" s="166"/>
      <c r="E590" s="91" t="s">
        <v>97</v>
      </c>
      <c r="F590" s="95" t="s">
        <v>154</v>
      </c>
      <c r="G590" s="137">
        <v>125000</v>
      </c>
    </row>
    <row r="591" spans="1:7" x14ac:dyDescent="0.35">
      <c r="A591" s="1"/>
      <c r="B591" s="90"/>
      <c r="C591" s="177"/>
      <c r="D591" s="166"/>
      <c r="E591" s="91" t="s">
        <v>97</v>
      </c>
      <c r="F591" s="95" t="s">
        <v>155</v>
      </c>
      <c r="G591" s="137">
        <v>20000</v>
      </c>
    </row>
    <row r="592" spans="1:7" x14ac:dyDescent="0.35">
      <c r="A592" s="1"/>
      <c r="B592" s="90"/>
      <c r="C592" s="177"/>
      <c r="D592" s="166"/>
      <c r="E592" s="94" t="s">
        <v>97</v>
      </c>
      <c r="F592" s="95" t="s">
        <v>156</v>
      </c>
      <c r="G592" s="137">
        <v>145000</v>
      </c>
    </row>
    <row r="593" spans="1:7" x14ac:dyDescent="0.35">
      <c r="A593" s="1"/>
      <c r="B593" s="90"/>
      <c r="C593" s="177"/>
      <c r="D593" s="166"/>
      <c r="E593" s="91" t="s">
        <v>97</v>
      </c>
      <c r="F593" s="95" t="s">
        <v>283</v>
      </c>
      <c r="G593" s="137">
        <v>190000</v>
      </c>
    </row>
    <row r="594" spans="1:7" x14ac:dyDescent="0.35">
      <c r="A594" s="1"/>
      <c r="B594" s="90"/>
      <c r="C594" s="177"/>
      <c r="D594" s="166"/>
      <c r="E594" s="94" t="s">
        <v>97</v>
      </c>
      <c r="F594" s="93" t="s">
        <v>157</v>
      </c>
      <c r="G594" s="137">
        <v>105000</v>
      </c>
    </row>
    <row r="595" spans="1:7" x14ac:dyDescent="0.35">
      <c r="A595" s="1"/>
      <c r="B595" s="90"/>
      <c r="C595" s="177"/>
      <c r="D595" s="166"/>
      <c r="E595" s="91" t="s">
        <v>97</v>
      </c>
      <c r="F595" s="99" t="s">
        <v>207</v>
      </c>
      <c r="G595" s="137">
        <v>95000</v>
      </c>
    </row>
    <row r="596" spans="1:7" x14ac:dyDescent="0.35">
      <c r="A596" s="1"/>
      <c r="B596" s="90"/>
      <c r="C596" s="177"/>
      <c r="D596" s="166"/>
      <c r="E596" s="91" t="s">
        <v>97</v>
      </c>
      <c r="F596" s="95" t="s">
        <v>158</v>
      </c>
      <c r="G596" s="137">
        <v>130000</v>
      </c>
    </row>
    <row r="597" spans="1:7" x14ac:dyDescent="0.35">
      <c r="A597" s="1"/>
      <c r="B597" s="90"/>
      <c r="C597" s="177"/>
      <c r="D597" s="167"/>
      <c r="E597" s="91" t="s">
        <v>97</v>
      </c>
      <c r="F597" s="95" t="s">
        <v>159</v>
      </c>
      <c r="G597" s="137">
        <v>10000</v>
      </c>
    </row>
    <row r="598" spans="1:7" x14ac:dyDescent="0.35">
      <c r="A598" s="1"/>
      <c r="B598" s="90"/>
      <c r="C598" s="177"/>
      <c r="D598" s="97">
        <v>461</v>
      </c>
      <c r="E598" s="98"/>
      <c r="F598" s="97" t="s">
        <v>160</v>
      </c>
      <c r="G598" s="136">
        <f>G599</f>
        <v>604730</v>
      </c>
    </row>
    <row r="599" spans="1:7" x14ac:dyDescent="0.35">
      <c r="A599" s="1"/>
      <c r="B599" s="90"/>
      <c r="C599" s="177"/>
      <c r="D599" s="93"/>
      <c r="E599" s="94" t="s">
        <v>116</v>
      </c>
      <c r="F599" s="95" t="s">
        <v>161</v>
      </c>
      <c r="G599" s="137">
        <v>604730</v>
      </c>
    </row>
    <row r="600" spans="1:7" x14ac:dyDescent="0.35">
      <c r="A600" s="2"/>
      <c r="B600" s="2"/>
      <c r="C600" s="177"/>
      <c r="D600" s="92">
        <v>463</v>
      </c>
      <c r="E600" s="94"/>
      <c r="F600" s="97" t="s">
        <v>118</v>
      </c>
      <c r="G600" s="136">
        <f>G601</f>
        <v>200000</v>
      </c>
    </row>
    <row r="601" spans="1:7" x14ac:dyDescent="0.35">
      <c r="A601" s="1"/>
      <c r="B601" s="90"/>
      <c r="C601" s="177"/>
      <c r="D601" s="93"/>
      <c r="E601" s="94" t="s">
        <v>202</v>
      </c>
      <c r="F601" s="95" t="s">
        <v>118</v>
      </c>
      <c r="G601" s="137">
        <v>200000</v>
      </c>
    </row>
    <row r="602" spans="1:7" ht="15" thickBot="1" x14ac:dyDescent="0.4">
      <c r="A602" s="1"/>
      <c r="B602" s="90"/>
      <c r="C602" s="181"/>
      <c r="D602" s="108"/>
      <c r="E602" s="102"/>
      <c r="F602" s="109" t="s">
        <v>134</v>
      </c>
      <c r="G602" s="139">
        <f>G561+G567+G571+G579+G581+G585+G587+G598+G600</f>
        <v>2467684</v>
      </c>
    </row>
    <row r="603" spans="1:7" x14ac:dyDescent="0.35">
      <c r="A603" s="1"/>
      <c r="B603" s="90"/>
      <c r="C603" s="18"/>
      <c r="D603" s="14"/>
      <c r="E603" s="21"/>
      <c r="F603" s="23"/>
    </row>
    <row r="604" spans="1:7" x14ac:dyDescent="0.35">
      <c r="A604" s="1"/>
      <c r="B604" s="90"/>
      <c r="C604" s="18"/>
      <c r="D604" s="14"/>
      <c r="E604" s="21"/>
      <c r="F604" s="23"/>
    </row>
    <row r="605" spans="1:7" x14ac:dyDescent="0.35">
      <c r="A605" s="1"/>
      <c r="B605" s="90"/>
      <c r="C605" s="18"/>
      <c r="D605" s="14"/>
      <c r="E605" s="21"/>
      <c r="F605" s="23"/>
    </row>
    <row r="606" spans="1:7" x14ac:dyDescent="0.35">
      <c r="A606" s="1"/>
      <c r="B606" s="90"/>
      <c r="C606" s="18"/>
      <c r="D606" s="14"/>
      <c r="E606" s="21"/>
      <c r="F606" s="23"/>
    </row>
    <row r="607" spans="1:7" s="89" customFormat="1" x14ac:dyDescent="0.35">
      <c r="A607" s="90"/>
      <c r="B607" s="90"/>
      <c r="C607" s="18"/>
      <c r="D607" s="14"/>
      <c r="E607" s="21"/>
      <c r="F607" s="23"/>
    </row>
    <row r="608" spans="1:7" s="89" customFormat="1" x14ac:dyDescent="0.35">
      <c r="A608" s="90"/>
      <c r="B608" s="90"/>
      <c r="C608" s="18"/>
      <c r="D608" s="14"/>
      <c r="E608" s="21"/>
      <c r="F608" s="23"/>
    </row>
    <row r="609" spans="1:7" x14ac:dyDescent="0.35">
      <c r="A609" s="1"/>
      <c r="B609" s="90"/>
      <c r="C609" s="18"/>
      <c r="D609" s="14"/>
      <c r="E609" s="21"/>
      <c r="F609" s="23"/>
    </row>
    <row r="610" spans="1:7" ht="15.5" x14ac:dyDescent="0.35">
      <c r="A610" s="1"/>
      <c r="B610" s="90"/>
      <c r="C610" s="34" t="s">
        <v>186</v>
      </c>
      <c r="D610" s="14"/>
      <c r="E610" s="21"/>
      <c r="F610" s="23"/>
    </row>
    <row r="611" spans="1:7" ht="16" thickBot="1" x14ac:dyDescent="0.4">
      <c r="A611" s="1"/>
      <c r="B611" s="90"/>
      <c r="C611" s="34"/>
      <c r="D611" s="14"/>
      <c r="E611" s="21"/>
      <c r="F611" s="23"/>
    </row>
    <row r="612" spans="1:7" ht="14.5" customHeight="1" x14ac:dyDescent="0.35">
      <c r="A612" s="1"/>
      <c r="B612" s="90"/>
      <c r="C612" s="103" t="s">
        <v>123</v>
      </c>
      <c r="D612" s="101" t="s">
        <v>2</v>
      </c>
      <c r="E612" s="101" t="s">
        <v>2</v>
      </c>
      <c r="F612" s="104" t="s">
        <v>4</v>
      </c>
      <c r="G612" s="170" t="s">
        <v>290</v>
      </c>
    </row>
    <row r="613" spans="1:7" ht="15" thickBot="1" x14ac:dyDescent="0.4">
      <c r="A613" s="1"/>
      <c r="B613" s="90"/>
      <c r="C613" s="40" t="s">
        <v>3</v>
      </c>
      <c r="D613" s="102" t="s">
        <v>3</v>
      </c>
      <c r="E613" s="102" t="s">
        <v>3</v>
      </c>
      <c r="F613" s="42"/>
      <c r="G613" s="171"/>
    </row>
    <row r="614" spans="1:7" s="89" customFormat="1" ht="12" customHeight="1" x14ac:dyDescent="0.35">
      <c r="A614" s="90"/>
      <c r="B614" s="90"/>
      <c r="C614" s="120"/>
      <c r="D614" s="121"/>
      <c r="E614" s="121"/>
      <c r="F614" s="121"/>
      <c r="G614" s="148"/>
    </row>
    <row r="615" spans="1:7" x14ac:dyDescent="0.35">
      <c r="A615" s="1"/>
      <c r="B615" s="90"/>
      <c r="C615" s="110" t="s">
        <v>200</v>
      </c>
      <c r="D615" s="117"/>
      <c r="E615" s="94"/>
      <c r="F615" s="93"/>
      <c r="G615" s="111"/>
    </row>
    <row r="616" spans="1:7" x14ac:dyDescent="0.35">
      <c r="A616" s="1"/>
      <c r="B616" s="90"/>
      <c r="C616" s="183"/>
      <c r="D616" s="97">
        <v>411</v>
      </c>
      <c r="E616" s="91"/>
      <c r="F616" s="97" t="s">
        <v>44</v>
      </c>
      <c r="G616" s="143">
        <f>G617+G618+G619+G620+G621</f>
        <v>115466</v>
      </c>
    </row>
    <row r="617" spans="1:7" x14ac:dyDescent="0.35">
      <c r="A617" s="1"/>
      <c r="B617" s="90"/>
      <c r="C617" s="177"/>
      <c r="D617" s="168"/>
      <c r="E617" s="94" t="s">
        <v>45</v>
      </c>
      <c r="F617" s="93" t="s">
        <v>46</v>
      </c>
      <c r="G617" s="137">
        <v>92136</v>
      </c>
    </row>
    <row r="618" spans="1:7" x14ac:dyDescent="0.35">
      <c r="A618" s="1"/>
      <c r="B618" s="90"/>
      <c r="C618" s="177"/>
      <c r="D618" s="166"/>
      <c r="E618" s="94" t="s">
        <v>47</v>
      </c>
      <c r="F618" s="93" t="s">
        <v>48</v>
      </c>
      <c r="G618" s="137">
        <v>1920</v>
      </c>
    </row>
    <row r="619" spans="1:7" x14ac:dyDescent="0.35">
      <c r="A619" s="1"/>
      <c r="B619" s="90"/>
      <c r="C619" s="177"/>
      <c r="D619" s="166"/>
      <c r="E619" s="94" t="s">
        <v>49</v>
      </c>
      <c r="F619" s="93" t="s">
        <v>50</v>
      </c>
      <c r="G619" s="137">
        <v>15200</v>
      </c>
    </row>
    <row r="620" spans="1:7" x14ac:dyDescent="0.35">
      <c r="A620" s="1"/>
      <c r="B620" s="90"/>
      <c r="C620" s="177"/>
      <c r="D620" s="166"/>
      <c r="E620" s="94" t="s">
        <v>51</v>
      </c>
      <c r="F620" s="93" t="s">
        <v>52</v>
      </c>
      <c r="G620" s="137">
        <v>5950</v>
      </c>
    </row>
    <row r="621" spans="1:7" x14ac:dyDescent="0.35">
      <c r="A621" s="1"/>
      <c r="B621" s="90"/>
      <c r="C621" s="177"/>
      <c r="D621" s="167"/>
      <c r="E621" s="94" t="s">
        <v>53</v>
      </c>
      <c r="F621" s="93" t="s">
        <v>54</v>
      </c>
      <c r="G621" s="137">
        <v>260</v>
      </c>
    </row>
    <row r="622" spans="1:7" x14ac:dyDescent="0.35">
      <c r="A622" s="1"/>
      <c r="B622" s="90"/>
      <c r="C622" s="177"/>
      <c r="D622" s="92">
        <v>413</v>
      </c>
      <c r="E622" s="94"/>
      <c r="F622" s="92" t="s">
        <v>58</v>
      </c>
      <c r="G622" s="136">
        <f>G623+G624+G625</f>
        <v>91700</v>
      </c>
    </row>
    <row r="623" spans="1:7" x14ac:dyDescent="0.35">
      <c r="A623" s="1"/>
      <c r="B623" s="90"/>
      <c r="C623" s="177"/>
      <c r="D623" s="168"/>
      <c r="E623" s="94" t="s">
        <v>59</v>
      </c>
      <c r="F623" s="93" t="s">
        <v>60</v>
      </c>
      <c r="G623" s="137">
        <v>1000</v>
      </c>
    </row>
    <row r="624" spans="1:7" x14ac:dyDescent="0.35">
      <c r="A624" s="1"/>
      <c r="B624" s="90"/>
      <c r="C624" s="177"/>
      <c r="D624" s="166"/>
      <c r="E624" s="94" t="s">
        <v>61</v>
      </c>
      <c r="F624" s="93" t="s">
        <v>163</v>
      </c>
      <c r="G624" s="137">
        <v>90000</v>
      </c>
    </row>
    <row r="625" spans="1:7" x14ac:dyDescent="0.35">
      <c r="A625" s="1"/>
      <c r="B625" s="90"/>
      <c r="C625" s="177"/>
      <c r="D625" s="167"/>
      <c r="E625" s="94" t="s">
        <v>63</v>
      </c>
      <c r="F625" s="93" t="s">
        <v>125</v>
      </c>
      <c r="G625" s="137">
        <v>700</v>
      </c>
    </row>
    <row r="626" spans="1:7" x14ac:dyDescent="0.35">
      <c r="A626" s="1"/>
      <c r="B626" s="90"/>
      <c r="C626" s="177"/>
      <c r="D626" s="92">
        <v>414</v>
      </c>
      <c r="E626" s="94"/>
      <c r="F626" s="92" t="s">
        <v>65</v>
      </c>
      <c r="G626" s="136">
        <f>G627+G628+G629</f>
        <v>1700</v>
      </c>
    </row>
    <row r="627" spans="1:7" x14ac:dyDescent="0.35">
      <c r="A627" s="1"/>
      <c r="B627" s="90"/>
      <c r="C627" s="177"/>
      <c r="D627" s="168"/>
      <c r="E627" s="94" t="s">
        <v>66</v>
      </c>
      <c r="F627" s="93" t="s">
        <v>67</v>
      </c>
      <c r="G627" s="137">
        <v>700</v>
      </c>
    </row>
    <row r="628" spans="1:7" x14ac:dyDescent="0.35">
      <c r="A628" s="1"/>
      <c r="B628" s="90"/>
      <c r="C628" s="177"/>
      <c r="D628" s="166"/>
      <c r="E628" s="94" t="s">
        <v>68</v>
      </c>
      <c r="F628" s="93" t="s">
        <v>69</v>
      </c>
      <c r="G628" s="137">
        <v>500</v>
      </c>
    </row>
    <row r="629" spans="1:7" x14ac:dyDescent="0.35">
      <c r="A629" s="1"/>
      <c r="B629" s="90"/>
      <c r="C629" s="177"/>
      <c r="D629" s="167"/>
      <c r="E629" s="94" t="s">
        <v>70</v>
      </c>
      <c r="F629" s="93" t="s">
        <v>234</v>
      </c>
      <c r="G629" s="137">
        <v>500</v>
      </c>
    </row>
    <row r="630" spans="1:7" x14ac:dyDescent="0.35">
      <c r="A630" s="1"/>
      <c r="B630" s="90"/>
      <c r="C630" s="177"/>
      <c r="D630" s="97">
        <v>419</v>
      </c>
      <c r="E630" s="91"/>
      <c r="F630" s="97" t="s">
        <v>86</v>
      </c>
      <c r="G630" s="136">
        <f>G631+G632+G633+G634</f>
        <v>57000</v>
      </c>
    </row>
    <row r="631" spans="1:7" x14ac:dyDescent="0.35">
      <c r="A631" s="1"/>
      <c r="B631" s="90"/>
      <c r="C631" s="177"/>
      <c r="D631" s="168"/>
      <c r="E631" s="91" t="s">
        <v>89</v>
      </c>
      <c r="F631" s="99" t="s">
        <v>164</v>
      </c>
      <c r="G631" s="137">
        <v>50000</v>
      </c>
    </row>
    <row r="632" spans="1:7" x14ac:dyDescent="0.35">
      <c r="A632" s="1"/>
      <c r="B632" s="90"/>
      <c r="C632" s="177"/>
      <c r="D632" s="166"/>
      <c r="E632" s="91" t="s">
        <v>89</v>
      </c>
      <c r="F632" s="95" t="s">
        <v>218</v>
      </c>
      <c r="G632" s="137">
        <v>1000</v>
      </c>
    </row>
    <row r="633" spans="1:7" x14ac:dyDescent="0.35">
      <c r="A633" s="1"/>
      <c r="B633" s="90"/>
      <c r="C633" s="177"/>
      <c r="D633" s="166"/>
      <c r="E633" s="91" t="s">
        <v>89</v>
      </c>
      <c r="F633" s="95" t="s">
        <v>232</v>
      </c>
      <c r="G633" s="137">
        <v>1500</v>
      </c>
    </row>
    <row r="634" spans="1:7" x14ac:dyDescent="0.35">
      <c r="A634" s="1"/>
      <c r="B634" s="90"/>
      <c r="C634" s="177"/>
      <c r="D634" s="167"/>
      <c r="E634" s="91" t="s">
        <v>89</v>
      </c>
      <c r="F634" s="95" t="s">
        <v>233</v>
      </c>
      <c r="G634" s="137">
        <v>4500</v>
      </c>
    </row>
    <row r="635" spans="1:7" x14ac:dyDescent="0.35">
      <c r="A635" s="1"/>
      <c r="B635" s="90"/>
      <c r="C635" s="177"/>
      <c r="D635" s="97">
        <v>432</v>
      </c>
      <c r="E635" s="91"/>
      <c r="F635" s="97" t="s">
        <v>106</v>
      </c>
      <c r="G635" s="136">
        <f>G636+G637</f>
        <v>215000</v>
      </c>
    </row>
    <row r="636" spans="1:7" x14ac:dyDescent="0.35">
      <c r="A636" s="1"/>
      <c r="B636" s="90"/>
      <c r="C636" s="177"/>
      <c r="D636" s="168"/>
      <c r="E636" s="94" t="s">
        <v>107</v>
      </c>
      <c r="F636" s="27" t="s">
        <v>211</v>
      </c>
      <c r="G636" s="137">
        <v>160000</v>
      </c>
    </row>
    <row r="637" spans="1:7" x14ac:dyDescent="0.35">
      <c r="A637" s="1"/>
      <c r="B637" s="90"/>
      <c r="C637" s="177"/>
      <c r="D637" s="167"/>
      <c r="E637" s="94" t="s">
        <v>107</v>
      </c>
      <c r="F637" s="99" t="s">
        <v>212</v>
      </c>
      <c r="G637" s="137">
        <v>55000</v>
      </c>
    </row>
    <row r="638" spans="1:7" x14ac:dyDescent="0.35">
      <c r="A638" s="1"/>
      <c r="B638" s="90"/>
      <c r="C638" s="177"/>
      <c r="D638" s="97">
        <v>463</v>
      </c>
      <c r="E638" s="91"/>
      <c r="F638" s="28" t="s">
        <v>118</v>
      </c>
      <c r="G638" s="136">
        <f>G639</f>
        <v>210000</v>
      </c>
    </row>
    <row r="639" spans="1:7" x14ac:dyDescent="0.35">
      <c r="A639" s="1"/>
      <c r="B639" s="90"/>
      <c r="C639" s="177"/>
      <c r="D639" s="95"/>
      <c r="E639" s="91" t="s">
        <v>202</v>
      </c>
      <c r="F639" s="99" t="s">
        <v>118</v>
      </c>
      <c r="G639" s="137">
        <v>210000</v>
      </c>
    </row>
    <row r="640" spans="1:7" ht="15" thickBot="1" x14ac:dyDescent="0.4">
      <c r="A640" s="1"/>
      <c r="B640" s="90"/>
      <c r="C640" s="181"/>
      <c r="D640" s="108"/>
      <c r="E640" s="102"/>
      <c r="F640" s="109" t="s">
        <v>134</v>
      </c>
      <c r="G640" s="139">
        <f>G616+G622+G626+G630+G635+G638</f>
        <v>690866</v>
      </c>
    </row>
    <row r="641" spans="1:6" x14ac:dyDescent="0.35">
      <c r="A641" s="1"/>
      <c r="B641" s="90"/>
      <c r="C641" s="18"/>
      <c r="D641" s="14"/>
      <c r="E641" s="21"/>
      <c r="F641" s="23"/>
    </row>
    <row r="642" spans="1:6" x14ac:dyDescent="0.35">
      <c r="A642" s="1"/>
      <c r="B642" s="90"/>
      <c r="C642" s="18"/>
      <c r="D642" s="14"/>
      <c r="E642" s="21"/>
      <c r="F642" s="23"/>
    </row>
    <row r="643" spans="1:6" x14ac:dyDescent="0.35">
      <c r="A643" s="1"/>
      <c r="B643" s="90"/>
      <c r="C643" s="18"/>
      <c r="D643" s="14"/>
      <c r="E643" s="21"/>
      <c r="F643" s="23"/>
    </row>
    <row r="644" spans="1:6" x14ac:dyDescent="0.35">
      <c r="A644" s="1"/>
      <c r="B644" s="90"/>
      <c r="C644" s="18"/>
      <c r="D644" s="14"/>
      <c r="E644" s="21"/>
      <c r="F644" s="23"/>
    </row>
    <row r="645" spans="1:6" x14ac:dyDescent="0.35">
      <c r="A645" s="1"/>
      <c r="B645" s="90"/>
      <c r="C645" s="18"/>
      <c r="D645" s="14"/>
      <c r="E645" s="21"/>
      <c r="F645" s="23"/>
    </row>
    <row r="646" spans="1:6" x14ac:dyDescent="0.35">
      <c r="A646" s="1"/>
      <c r="B646" s="90"/>
      <c r="C646" s="18"/>
      <c r="D646" s="14"/>
      <c r="E646" s="21"/>
      <c r="F646" s="23"/>
    </row>
    <row r="647" spans="1:6" x14ac:dyDescent="0.35">
      <c r="A647" s="1"/>
      <c r="B647" s="90"/>
      <c r="C647" s="18"/>
      <c r="D647" s="14"/>
      <c r="E647" s="21"/>
      <c r="F647" s="23"/>
    </row>
    <row r="648" spans="1:6" x14ac:dyDescent="0.35">
      <c r="A648" s="1"/>
      <c r="B648" s="90"/>
      <c r="C648" s="18"/>
      <c r="D648" s="14"/>
      <c r="E648" s="21"/>
      <c r="F648" s="23"/>
    </row>
    <row r="649" spans="1:6" x14ac:dyDescent="0.35">
      <c r="A649" s="1"/>
      <c r="B649" s="90"/>
      <c r="C649" s="18"/>
      <c r="D649" s="14"/>
      <c r="E649" s="21"/>
      <c r="F649" s="23"/>
    </row>
    <row r="650" spans="1:6" x14ac:dyDescent="0.35">
      <c r="A650" s="1"/>
      <c r="B650" s="90"/>
      <c r="C650" s="18"/>
      <c r="D650" s="14"/>
      <c r="E650" s="21"/>
      <c r="F650" s="23"/>
    </row>
    <row r="651" spans="1:6" x14ac:dyDescent="0.35">
      <c r="A651" s="1"/>
      <c r="B651" s="90"/>
      <c r="C651" s="18"/>
      <c r="D651" s="14"/>
      <c r="E651" s="21"/>
      <c r="F651" s="23"/>
    </row>
    <row r="652" spans="1:6" x14ac:dyDescent="0.35">
      <c r="A652" s="1"/>
      <c r="B652" s="90"/>
      <c r="C652" s="18"/>
      <c r="D652" s="14"/>
      <c r="E652" s="21"/>
      <c r="F652" s="23"/>
    </row>
    <row r="653" spans="1:6" x14ac:dyDescent="0.35">
      <c r="A653" s="1"/>
      <c r="B653" s="90"/>
      <c r="C653" s="18"/>
      <c r="D653" s="14"/>
      <c r="E653" s="21"/>
      <c r="F653" s="23"/>
    </row>
    <row r="654" spans="1:6" x14ac:dyDescent="0.35">
      <c r="A654" s="1"/>
      <c r="B654" s="90"/>
      <c r="C654" s="18"/>
      <c r="D654" s="14"/>
      <c r="E654" s="21"/>
      <c r="F654" s="23"/>
    </row>
    <row r="655" spans="1:6" x14ac:dyDescent="0.35">
      <c r="A655" s="1"/>
      <c r="B655" s="90"/>
      <c r="C655" s="18"/>
      <c r="D655" s="14"/>
      <c r="E655" s="21"/>
      <c r="F655" s="23"/>
    </row>
    <row r="656" spans="1:6" x14ac:dyDescent="0.35">
      <c r="A656" s="1"/>
      <c r="B656" s="90"/>
      <c r="C656" s="18"/>
      <c r="D656" s="14"/>
      <c r="E656" s="21"/>
      <c r="F656" s="23"/>
    </row>
    <row r="657" spans="1:7" x14ac:dyDescent="0.35">
      <c r="A657" s="1"/>
      <c r="B657" s="90"/>
      <c r="C657" s="18"/>
      <c r="D657" s="14"/>
      <c r="E657" s="21"/>
      <c r="F657" s="23"/>
    </row>
    <row r="658" spans="1:7" x14ac:dyDescent="0.35">
      <c r="A658" s="1"/>
      <c r="B658" s="90"/>
      <c r="C658" s="18"/>
      <c r="D658" s="14"/>
      <c r="E658" s="21"/>
      <c r="F658" s="23"/>
    </row>
    <row r="659" spans="1:7" x14ac:dyDescent="0.35">
      <c r="A659" s="1"/>
      <c r="B659" s="90"/>
      <c r="C659" s="18"/>
      <c r="D659" s="14"/>
      <c r="E659" s="21"/>
      <c r="F659" s="23"/>
    </row>
    <row r="660" spans="1:7" x14ac:dyDescent="0.35">
      <c r="A660" s="1"/>
      <c r="B660" s="90"/>
      <c r="C660" s="18"/>
      <c r="D660" s="14"/>
      <c r="E660" s="21"/>
      <c r="F660" s="23"/>
    </row>
    <row r="661" spans="1:7" x14ac:dyDescent="0.35">
      <c r="A661" s="1"/>
      <c r="B661" s="90"/>
      <c r="C661" s="18"/>
      <c r="D661" s="14"/>
      <c r="E661" s="21"/>
      <c r="F661" s="23"/>
    </row>
    <row r="662" spans="1:7" x14ac:dyDescent="0.35">
      <c r="A662" s="1"/>
      <c r="B662" s="90"/>
      <c r="C662" s="18"/>
      <c r="D662" s="14"/>
      <c r="E662" s="21"/>
      <c r="F662" s="23"/>
    </row>
    <row r="663" spans="1:7" x14ac:dyDescent="0.35">
      <c r="A663" s="1"/>
      <c r="B663" s="90"/>
      <c r="C663" s="18"/>
      <c r="D663" s="14"/>
      <c r="E663" s="21"/>
      <c r="F663" s="23"/>
    </row>
    <row r="664" spans="1:7" s="89" customFormat="1" x14ac:dyDescent="0.35">
      <c r="A664" s="90"/>
      <c r="B664" s="90"/>
      <c r="C664" s="18"/>
      <c r="D664" s="14"/>
      <c r="E664" s="21"/>
      <c r="F664" s="23"/>
    </row>
    <row r="665" spans="1:7" x14ac:dyDescent="0.35">
      <c r="A665" s="1"/>
      <c r="B665" s="90"/>
      <c r="C665" s="18"/>
      <c r="D665" s="14"/>
      <c r="E665" s="21"/>
      <c r="F665" s="23"/>
    </row>
    <row r="666" spans="1:7" ht="15.5" x14ac:dyDescent="0.35">
      <c r="A666" s="1"/>
      <c r="B666" s="90"/>
      <c r="C666" s="34" t="s">
        <v>188</v>
      </c>
      <c r="D666" s="14"/>
      <c r="E666" s="21"/>
      <c r="F666" s="23"/>
    </row>
    <row r="667" spans="1:7" ht="16" thickBot="1" x14ac:dyDescent="0.4">
      <c r="A667" s="1"/>
      <c r="B667" s="90"/>
      <c r="C667" s="34"/>
      <c r="D667" s="14"/>
      <c r="E667" s="21"/>
      <c r="F667" s="23"/>
    </row>
    <row r="668" spans="1:7" ht="14.5" customHeight="1" x14ac:dyDescent="0.35">
      <c r="A668" s="1"/>
      <c r="B668" s="90"/>
      <c r="C668" s="103" t="s">
        <v>123</v>
      </c>
      <c r="D668" s="101" t="s">
        <v>2</v>
      </c>
      <c r="E668" s="101" t="s">
        <v>2</v>
      </c>
      <c r="F668" s="104" t="s">
        <v>4</v>
      </c>
      <c r="G668" s="170" t="s">
        <v>290</v>
      </c>
    </row>
    <row r="669" spans="1:7" x14ac:dyDescent="0.35">
      <c r="A669" s="1"/>
      <c r="B669" s="90"/>
      <c r="C669" s="112" t="s">
        <v>3</v>
      </c>
      <c r="D669" s="113" t="s">
        <v>3</v>
      </c>
      <c r="E669" s="113" t="s">
        <v>3</v>
      </c>
      <c r="F669" s="114"/>
      <c r="G669" s="189"/>
    </row>
    <row r="670" spans="1:7" s="89" customFormat="1" ht="12.5" customHeight="1" x14ac:dyDescent="0.35">
      <c r="A670" s="90"/>
      <c r="B670" s="90"/>
      <c r="C670" s="116"/>
      <c r="D670" s="115"/>
      <c r="E670" s="115"/>
      <c r="F670" s="115"/>
      <c r="G670" s="142"/>
    </row>
    <row r="671" spans="1:7" x14ac:dyDescent="0.35">
      <c r="A671" s="1"/>
      <c r="B671" s="90"/>
      <c r="C671" s="107" t="s">
        <v>201</v>
      </c>
      <c r="D671" s="96"/>
      <c r="E671" s="91"/>
      <c r="F671" s="95"/>
      <c r="G671" s="85"/>
    </row>
    <row r="672" spans="1:7" x14ac:dyDescent="0.35">
      <c r="A672" s="1"/>
      <c r="B672" s="90"/>
      <c r="C672" s="180"/>
      <c r="D672" s="92">
        <v>411</v>
      </c>
      <c r="E672" s="94"/>
      <c r="F672" s="92" t="s">
        <v>44</v>
      </c>
      <c r="G672" s="136">
        <f>G673+G674+G675+G676+G677</f>
        <v>154900</v>
      </c>
    </row>
    <row r="673" spans="1:7" x14ac:dyDescent="0.35">
      <c r="A673" s="1"/>
      <c r="B673" s="90"/>
      <c r="C673" s="177"/>
      <c r="D673" s="168"/>
      <c r="E673" s="94" t="s">
        <v>45</v>
      </c>
      <c r="F673" s="93" t="s">
        <v>46</v>
      </c>
      <c r="G673" s="137">
        <v>124300</v>
      </c>
    </row>
    <row r="674" spans="1:7" x14ac:dyDescent="0.35">
      <c r="A674" s="1"/>
      <c r="B674" s="90"/>
      <c r="C674" s="177"/>
      <c r="D674" s="166"/>
      <c r="E674" s="94" t="s">
        <v>47</v>
      </c>
      <c r="F674" s="93" t="s">
        <v>48</v>
      </c>
      <c r="G674" s="137">
        <v>1720</v>
      </c>
    </row>
    <row r="675" spans="1:7" x14ac:dyDescent="0.35">
      <c r="A675" s="1"/>
      <c r="B675" s="90"/>
      <c r="C675" s="177"/>
      <c r="D675" s="166"/>
      <c r="E675" s="94" t="s">
        <v>49</v>
      </c>
      <c r="F675" s="93" t="s">
        <v>50</v>
      </c>
      <c r="G675" s="137">
        <v>20500</v>
      </c>
    </row>
    <row r="676" spans="1:7" x14ac:dyDescent="0.35">
      <c r="A676" s="1"/>
      <c r="B676" s="90"/>
      <c r="C676" s="177"/>
      <c r="D676" s="166"/>
      <c r="E676" s="94" t="s">
        <v>51</v>
      </c>
      <c r="F676" s="93" t="s">
        <v>52</v>
      </c>
      <c r="G676" s="137">
        <v>8150</v>
      </c>
    </row>
    <row r="677" spans="1:7" x14ac:dyDescent="0.35">
      <c r="A677" s="1"/>
      <c r="B677" s="90"/>
      <c r="C677" s="177"/>
      <c r="D677" s="167"/>
      <c r="E677" s="94" t="s">
        <v>53</v>
      </c>
      <c r="F677" s="93" t="s">
        <v>54</v>
      </c>
      <c r="G677" s="137">
        <v>230</v>
      </c>
    </row>
    <row r="678" spans="1:7" x14ac:dyDescent="0.35">
      <c r="A678" s="1"/>
      <c r="B678" s="90"/>
      <c r="C678" s="177"/>
      <c r="D678" s="92">
        <v>413</v>
      </c>
      <c r="E678" s="94"/>
      <c r="F678" s="92" t="s">
        <v>58</v>
      </c>
      <c r="G678" s="136">
        <f>G679+G680</f>
        <v>600</v>
      </c>
    </row>
    <row r="679" spans="1:7" x14ac:dyDescent="0.35">
      <c r="A679" s="1"/>
      <c r="B679" s="90"/>
      <c r="C679" s="177"/>
      <c r="D679" s="168"/>
      <c r="E679" s="94" t="s">
        <v>59</v>
      </c>
      <c r="F679" s="93" t="s">
        <v>60</v>
      </c>
      <c r="G679" s="137">
        <v>200</v>
      </c>
    </row>
    <row r="680" spans="1:7" x14ac:dyDescent="0.35">
      <c r="A680" s="1"/>
      <c r="B680" s="90"/>
      <c r="C680" s="177"/>
      <c r="D680" s="167"/>
      <c r="E680" s="94" t="s">
        <v>63</v>
      </c>
      <c r="F680" s="93" t="s">
        <v>125</v>
      </c>
      <c r="G680" s="137">
        <v>400</v>
      </c>
    </row>
    <row r="681" spans="1:7" x14ac:dyDescent="0.35">
      <c r="A681" s="1"/>
      <c r="B681" s="90"/>
      <c r="C681" s="177"/>
      <c r="D681" s="92">
        <v>414</v>
      </c>
      <c r="E681" s="94"/>
      <c r="F681" s="92" t="s">
        <v>65</v>
      </c>
      <c r="G681" s="136">
        <f>G682+G683+G684</f>
        <v>1200</v>
      </c>
    </row>
    <row r="682" spans="1:7" x14ac:dyDescent="0.35">
      <c r="A682" s="1"/>
      <c r="B682" s="90"/>
      <c r="C682" s="177"/>
      <c r="D682" s="168"/>
      <c r="E682" s="94" t="s">
        <v>66</v>
      </c>
      <c r="F682" s="93" t="s">
        <v>67</v>
      </c>
      <c r="G682" s="137">
        <v>300</v>
      </c>
    </row>
    <row r="683" spans="1:7" x14ac:dyDescent="0.35">
      <c r="A683" s="1"/>
      <c r="B683" s="90"/>
      <c r="C683" s="177"/>
      <c r="D683" s="166"/>
      <c r="E683" s="94" t="s">
        <v>68</v>
      </c>
      <c r="F683" s="93" t="s">
        <v>69</v>
      </c>
      <c r="G683" s="137">
        <v>500</v>
      </c>
    </row>
    <row r="684" spans="1:7" x14ac:dyDescent="0.35">
      <c r="A684" s="1"/>
      <c r="B684" s="90"/>
      <c r="C684" s="177"/>
      <c r="D684" s="167"/>
      <c r="E684" s="94" t="s">
        <v>70</v>
      </c>
      <c r="F684" s="93" t="s">
        <v>234</v>
      </c>
      <c r="G684" s="137">
        <v>400</v>
      </c>
    </row>
    <row r="685" spans="1:7" x14ac:dyDescent="0.35">
      <c r="A685" s="1"/>
      <c r="B685" s="90"/>
      <c r="C685" s="177"/>
      <c r="D685" s="97">
        <v>418</v>
      </c>
      <c r="E685" s="91"/>
      <c r="F685" s="97" t="s">
        <v>84</v>
      </c>
      <c r="G685" s="136">
        <f>G686</f>
        <v>80000</v>
      </c>
    </row>
    <row r="686" spans="1:7" x14ac:dyDescent="0.35">
      <c r="A686" s="1"/>
      <c r="B686" s="90"/>
      <c r="C686" s="177"/>
      <c r="D686" s="95"/>
      <c r="E686" s="91" t="s">
        <v>85</v>
      </c>
      <c r="F686" s="99" t="s">
        <v>165</v>
      </c>
      <c r="G686" s="137">
        <v>80000</v>
      </c>
    </row>
    <row r="687" spans="1:7" x14ac:dyDescent="0.35">
      <c r="A687" s="1"/>
      <c r="B687" s="90"/>
      <c r="C687" s="177"/>
      <c r="D687" s="97">
        <v>419</v>
      </c>
      <c r="E687" s="91"/>
      <c r="F687" s="28" t="s">
        <v>86</v>
      </c>
      <c r="G687" s="136">
        <f>G688</f>
        <v>1000</v>
      </c>
    </row>
    <row r="688" spans="1:7" x14ac:dyDescent="0.35">
      <c r="A688" s="1"/>
      <c r="B688" s="90"/>
      <c r="C688" s="177"/>
      <c r="D688" s="95"/>
      <c r="E688" s="91" t="s">
        <v>89</v>
      </c>
      <c r="F688" s="95" t="s">
        <v>218</v>
      </c>
      <c r="G688" s="137">
        <v>1000</v>
      </c>
    </row>
    <row r="689" spans="1:7" x14ac:dyDescent="0.35">
      <c r="A689" s="1"/>
      <c r="B689" s="90"/>
      <c r="C689" s="177"/>
      <c r="D689" s="97">
        <v>463</v>
      </c>
      <c r="E689" s="91"/>
      <c r="F689" s="28" t="s">
        <v>118</v>
      </c>
      <c r="G689" s="136">
        <f>G690</f>
        <v>65000</v>
      </c>
    </row>
    <row r="690" spans="1:7" x14ac:dyDescent="0.35">
      <c r="A690" s="1"/>
      <c r="B690" s="90"/>
      <c r="C690" s="177"/>
      <c r="D690" s="95"/>
      <c r="E690" s="91" t="s">
        <v>202</v>
      </c>
      <c r="F690" s="99" t="s">
        <v>118</v>
      </c>
      <c r="G690" s="137">
        <v>65000</v>
      </c>
    </row>
    <row r="691" spans="1:7" ht="15" thickBot="1" x14ac:dyDescent="0.4">
      <c r="A691" s="1"/>
      <c r="B691" s="90"/>
      <c r="C691" s="181"/>
      <c r="D691" s="108"/>
      <c r="E691" s="102"/>
      <c r="F691" s="109" t="s">
        <v>134</v>
      </c>
      <c r="G691" s="139">
        <f>G672+G678+G681+G685+G689+G687</f>
        <v>302700</v>
      </c>
    </row>
    <row r="692" spans="1:7" x14ac:dyDescent="0.35">
      <c r="A692" s="1"/>
      <c r="B692" s="90"/>
      <c r="C692" s="18"/>
      <c r="D692" s="14"/>
      <c r="E692" s="21"/>
      <c r="F692" s="23"/>
    </row>
    <row r="693" spans="1:7" x14ac:dyDescent="0.35">
      <c r="A693" s="1"/>
      <c r="B693" s="90"/>
      <c r="C693" s="18"/>
      <c r="D693" s="14"/>
      <c r="E693" s="21"/>
      <c r="F693" s="23"/>
    </row>
    <row r="694" spans="1:7" x14ac:dyDescent="0.35">
      <c r="A694" s="1"/>
      <c r="B694" s="90"/>
      <c r="C694" s="18"/>
      <c r="D694" s="14"/>
      <c r="E694" s="21"/>
      <c r="F694" s="23"/>
    </row>
    <row r="695" spans="1:7" x14ac:dyDescent="0.35">
      <c r="A695" s="1"/>
      <c r="B695" s="90"/>
      <c r="C695" s="18"/>
      <c r="D695" s="14"/>
      <c r="E695" s="21"/>
      <c r="F695" s="23"/>
    </row>
    <row r="696" spans="1:7" x14ac:dyDescent="0.35">
      <c r="A696" s="1"/>
      <c r="B696" s="90"/>
      <c r="C696" s="18"/>
      <c r="D696" s="14"/>
      <c r="E696" s="21"/>
      <c r="F696" s="23"/>
    </row>
    <row r="697" spans="1:7" x14ac:dyDescent="0.35">
      <c r="A697" s="1"/>
      <c r="B697" s="90"/>
      <c r="C697" s="18"/>
      <c r="D697" s="14"/>
      <c r="E697" s="21"/>
      <c r="F697" s="23"/>
    </row>
    <row r="698" spans="1:7" x14ac:dyDescent="0.35">
      <c r="A698" s="1"/>
      <c r="B698" s="90"/>
      <c r="C698" s="18"/>
      <c r="D698" s="14"/>
      <c r="E698" s="21"/>
      <c r="F698" s="23"/>
    </row>
    <row r="699" spans="1:7" x14ac:dyDescent="0.35">
      <c r="A699" s="1"/>
      <c r="B699" s="90"/>
      <c r="C699" s="18"/>
      <c r="D699" s="14"/>
      <c r="E699" s="21"/>
      <c r="F699" s="23"/>
    </row>
    <row r="700" spans="1:7" x14ac:dyDescent="0.35">
      <c r="A700" s="1"/>
      <c r="B700" s="90"/>
      <c r="C700" s="18"/>
      <c r="D700" s="14"/>
      <c r="E700" s="21"/>
      <c r="F700" s="23"/>
    </row>
    <row r="701" spans="1:7" x14ac:dyDescent="0.35">
      <c r="A701" s="1"/>
      <c r="B701" s="90"/>
      <c r="C701" s="18"/>
      <c r="D701" s="14"/>
      <c r="E701" s="21"/>
      <c r="F701" s="23"/>
    </row>
    <row r="702" spans="1:7" x14ac:dyDescent="0.35">
      <c r="A702" s="1"/>
      <c r="B702" s="90"/>
      <c r="C702" s="18"/>
      <c r="D702" s="14"/>
      <c r="E702" s="21"/>
      <c r="F702" s="23"/>
    </row>
    <row r="703" spans="1:7" x14ac:dyDescent="0.35">
      <c r="A703" s="1"/>
      <c r="B703" s="90"/>
      <c r="C703" s="18"/>
      <c r="D703" s="14"/>
      <c r="E703" s="21"/>
      <c r="F703" s="23"/>
    </row>
    <row r="704" spans="1:7" x14ac:dyDescent="0.35">
      <c r="A704" s="1"/>
      <c r="B704" s="90"/>
      <c r="C704" s="18"/>
      <c r="D704" s="14"/>
      <c r="E704" s="21"/>
      <c r="F704" s="23"/>
    </row>
    <row r="705" spans="1:6" x14ac:dyDescent="0.35">
      <c r="A705" s="1"/>
      <c r="B705" s="90"/>
      <c r="C705" s="18"/>
      <c r="D705" s="14"/>
      <c r="E705" s="21"/>
      <c r="F705" s="23"/>
    </row>
    <row r="706" spans="1:6" x14ac:dyDescent="0.35">
      <c r="A706" s="1"/>
      <c r="B706" s="90"/>
      <c r="C706" s="18"/>
      <c r="D706" s="14"/>
      <c r="E706" s="21"/>
      <c r="F706" s="23"/>
    </row>
    <row r="707" spans="1:6" x14ac:dyDescent="0.35">
      <c r="A707" s="1"/>
      <c r="B707" s="90"/>
      <c r="C707" s="18"/>
      <c r="D707" s="14"/>
      <c r="E707" s="21"/>
      <c r="F707" s="23"/>
    </row>
    <row r="708" spans="1:6" x14ac:dyDescent="0.35">
      <c r="A708" s="1"/>
      <c r="B708" s="90"/>
      <c r="C708" s="18"/>
      <c r="D708" s="14"/>
      <c r="E708" s="21"/>
      <c r="F708" s="23"/>
    </row>
    <row r="709" spans="1:6" x14ac:dyDescent="0.35">
      <c r="A709" s="1"/>
      <c r="B709" s="90"/>
      <c r="C709" s="18"/>
      <c r="D709" s="14"/>
      <c r="E709" s="21"/>
      <c r="F709" s="23"/>
    </row>
    <row r="710" spans="1:6" x14ac:dyDescent="0.35">
      <c r="A710" s="1"/>
      <c r="B710" s="90"/>
      <c r="C710" s="18"/>
      <c r="D710" s="14"/>
      <c r="E710" s="21"/>
      <c r="F710" s="23"/>
    </row>
    <row r="711" spans="1:6" x14ac:dyDescent="0.35">
      <c r="A711" s="1"/>
      <c r="B711" s="90"/>
      <c r="C711" s="18"/>
      <c r="D711" s="14"/>
      <c r="E711" s="21"/>
      <c r="F711" s="23"/>
    </row>
    <row r="712" spans="1:6" x14ac:dyDescent="0.35">
      <c r="A712" s="1"/>
      <c r="B712" s="90"/>
      <c r="C712" s="18"/>
      <c r="D712" s="14"/>
      <c r="E712" s="21"/>
      <c r="F712" s="23"/>
    </row>
    <row r="713" spans="1:6" x14ac:dyDescent="0.35">
      <c r="A713" s="1"/>
      <c r="B713" s="90"/>
      <c r="C713" s="18"/>
      <c r="D713" s="14"/>
      <c r="E713" s="21"/>
      <c r="F713" s="23"/>
    </row>
    <row r="714" spans="1:6" x14ac:dyDescent="0.35">
      <c r="A714" s="1"/>
      <c r="B714" s="90"/>
      <c r="C714" s="18"/>
      <c r="D714" s="14"/>
      <c r="E714" s="21"/>
      <c r="F714" s="23"/>
    </row>
    <row r="715" spans="1:6" x14ac:dyDescent="0.35">
      <c r="A715" s="1"/>
      <c r="B715" s="90"/>
      <c r="C715" s="18"/>
      <c r="D715" s="14"/>
      <c r="E715" s="21"/>
      <c r="F715" s="23"/>
    </row>
    <row r="716" spans="1:6" x14ac:dyDescent="0.35">
      <c r="A716" s="1"/>
      <c r="B716" s="90"/>
      <c r="C716" s="18"/>
      <c r="D716" s="14"/>
      <c r="E716" s="21"/>
      <c r="F716" s="23"/>
    </row>
    <row r="717" spans="1:6" x14ac:dyDescent="0.35">
      <c r="A717" s="1"/>
      <c r="B717" s="90"/>
      <c r="C717" s="18"/>
      <c r="D717" s="14"/>
      <c r="E717" s="21"/>
      <c r="F717" s="23"/>
    </row>
    <row r="718" spans="1:6" x14ac:dyDescent="0.35">
      <c r="A718" s="1"/>
      <c r="B718" s="90"/>
      <c r="C718" s="18"/>
      <c r="D718" s="14"/>
      <c r="E718" s="21"/>
      <c r="F718" s="23"/>
    </row>
    <row r="719" spans="1:6" x14ac:dyDescent="0.35">
      <c r="A719" s="1"/>
      <c r="B719" s="90"/>
      <c r="C719" s="18"/>
      <c r="D719" s="14"/>
      <c r="E719" s="21"/>
      <c r="F719" s="23"/>
    </row>
    <row r="720" spans="1:6" s="89" customFormat="1" x14ac:dyDescent="0.35">
      <c r="A720" s="90"/>
      <c r="B720" s="90"/>
      <c r="C720" s="18"/>
      <c r="D720" s="14"/>
      <c r="E720" s="21"/>
      <c r="F720" s="23"/>
    </row>
    <row r="721" spans="1:7" x14ac:dyDescent="0.35">
      <c r="A721" s="1"/>
      <c r="B721" s="90"/>
      <c r="C721" s="18"/>
      <c r="D721" s="14"/>
      <c r="E721" s="21"/>
      <c r="F721" s="23"/>
    </row>
    <row r="722" spans="1:7" ht="15.5" x14ac:dyDescent="0.35">
      <c r="A722" s="1"/>
      <c r="B722" s="90"/>
      <c r="C722" s="175" t="s">
        <v>166</v>
      </c>
      <c r="D722" s="175"/>
      <c r="E722" s="175"/>
      <c r="F722" s="175"/>
    </row>
    <row r="723" spans="1:7" ht="16" thickBot="1" x14ac:dyDescent="0.4">
      <c r="A723" s="1"/>
      <c r="B723" s="90"/>
      <c r="C723" s="71"/>
      <c r="D723" s="71"/>
      <c r="E723" s="71"/>
      <c r="F723" s="71"/>
    </row>
    <row r="724" spans="1:7" ht="14.5" customHeight="1" x14ac:dyDescent="0.35">
      <c r="A724" s="1"/>
      <c r="B724" s="90"/>
      <c r="C724" s="103" t="s">
        <v>123</v>
      </c>
      <c r="D724" s="101" t="s">
        <v>2</v>
      </c>
      <c r="E724" s="101" t="s">
        <v>2</v>
      </c>
      <c r="F724" s="104" t="s">
        <v>4</v>
      </c>
      <c r="G724" s="170" t="s">
        <v>290</v>
      </c>
    </row>
    <row r="725" spans="1:7" x14ac:dyDescent="0.35">
      <c r="A725" s="1"/>
      <c r="B725" s="90"/>
      <c r="C725" s="112" t="s">
        <v>3</v>
      </c>
      <c r="D725" s="113" t="s">
        <v>3</v>
      </c>
      <c r="E725" s="113" t="s">
        <v>3</v>
      </c>
      <c r="F725" s="114"/>
      <c r="G725" s="189"/>
    </row>
    <row r="726" spans="1:7" s="89" customFormat="1" ht="11.5" customHeight="1" x14ac:dyDescent="0.35">
      <c r="A726" s="90"/>
      <c r="B726" s="90"/>
      <c r="C726" s="116"/>
      <c r="D726" s="115"/>
      <c r="E726" s="115"/>
      <c r="F726" s="115"/>
      <c r="G726" s="142"/>
    </row>
    <row r="727" spans="1:7" x14ac:dyDescent="0.35">
      <c r="A727" s="1"/>
      <c r="B727" s="90"/>
      <c r="C727" s="107" t="s">
        <v>168</v>
      </c>
      <c r="D727" s="96"/>
      <c r="E727" s="91"/>
      <c r="F727" s="95"/>
      <c r="G727" s="85"/>
    </row>
    <row r="728" spans="1:7" x14ac:dyDescent="0.35">
      <c r="A728" s="1"/>
      <c r="B728" s="90"/>
      <c r="C728" s="180"/>
      <c r="D728" s="92">
        <v>411</v>
      </c>
      <c r="E728" s="94"/>
      <c r="F728" s="92" t="s">
        <v>44</v>
      </c>
      <c r="G728" s="136">
        <f>G729+G730+G731+G732+G733</f>
        <v>39413</v>
      </c>
    </row>
    <row r="729" spans="1:7" x14ac:dyDescent="0.35">
      <c r="A729" s="1"/>
      <c r="B729" s="90"/>
      <c r="C729" s="177"/>
      <c r="D729" s="168"/>
      <c r="E729" s="94" t="s">
        <v>45</v>
      </c>
      <c r="F729" s="93" t="s">
        <v>46</v>
      </c>
      <c r="G729" s="137">
        <v>30900</v>
      </c>
    </row>
    <row r="730" spans="1:7" x14ac:dyDescent="0.35">
      <c r="A730" s="1"/>
      <c r="B730" s="90"/>
      <c r="C730" s="177"/>
      <c r="D730" s="166"/>
      <c r="E730" s="94" t="s">
        <v>47</v>
      </c>
      <c r="F730" s="93" t="s">
        <v>48</v>
      </c>
      <c r="G730" s="137">
        <v>710</v>
      </c>
    </row>
    <row r="731" spans="1:7" x14ac:dyDescent="0.35">
      <c r="A731" s="1"/>
      <c r="B731" s="90"/>
      <c r="C731" s="177"/>
      <c r="D731" s="166"/>
      <c r="E731" s="94" t="s">
        <v>49</v>
      </c>
      <c r="F731" s="93" t="s">
        <v>50</v>
      </c>
      <c r="G731" s="137">
        <v>5560</v>
      </c>
    </row>
    <row r="732" spans="1:7" x14ac:dyDescent="0.35">
      <c r="A732" s="1"/>
      <c r="B732" s="90"/>
      <c r="C732" s="177"/>
      <c r="D732" s="166"/>
      <c r="E732" s="94" t="s">
        <v>51</v>
      </c>
      <c r="F732" s="93" t="s">
        <v>52</v>
      </c>
      <c r="G732" s="137">
        <v>2150</v>
      </c>
    </row>
    <row r="733" spans="1:7" x14ac:dyDescent="0.35">
      <c r="A733" s="1"/>
      <c r="B733" s="90"/>
      <c r="C733" s="177"/>
      <c r="D733" s="167"/>
      <c r="E733" s="94" t="s">
        <v>53</v>
      </c>
      <c r="F733" s="93" t="s">
        <v>54</v>
      </c>
      <c r="G733" s="137">
        <v>93</v>
      </c>
    </row>
    <row r="734" spans="1:7" x14ac:dyDescent="0.35">
      <c r="A734" s="1"/>
      <c r="B734" s="90"/>
      <c r="C734" s="177"/>
      <c r="D734" s="92">
        <v>413</v>
      </c>
      <c r="E734" s="94"/>
      <c r="F734" s="92" t="s">
        <v>58</v>
      </c>
      <c r="G734" s="136">
        <f>G735+G736</f>
        <v>1000</v>
      </c>
    </row>
    <row r="735" spans="1:7" x14ac:dyDescent="0.35">
      <c r="A735" s="1"/>
      <c r="B735" s="90"/>
      <c r="C735" s="177"/>
      <c r="D735" s="168"/>
      <c r="E735" s="94" t="s">
        <v>59</v>
      </c>
      <c r="F735" s="93" t="s">
        <v>60</v>
      </c>
      <c r="G735" s="137">
        <v>500</v>
      </c>
    </row>
    <row r="736" spans="1:7" x14ac:dyDescent="0.35">
      <c r="A736" s="1"/>
      <c r="B736" s="90"/>
      <c r="C736" s="177"/>
      <c r="D736" s="167"/>
      <c r="E736" s="94" t="s">
        <v>63</v>
      </c>
      <c r="F736" s="93" t="s">
        <v>125</v>
      </c>
      <c r="G736" s="137">
        <v>500</v>
      </c>
    </row>
    <row r="737" spans="1:7" x14ac:dyDescent="0.35">
      <c r="A737" s="1"/>
      <c r="B737" s="90"/>
      <c r="C737" s="177"/>
      <c r="D737" s="92">
        <v>414</v>
      </c>
      <c r="E737" s="94"/>
      <c r="F737" s="92" t="s">
        <v>65</v>
      </c>
      <c r="G737" s="136">
        <f>G738+G739+G740+G741</f>
        <v>4400</v>
      </c>
    </row>
    <row r="738" spans="1:7" x14ac:dyDescent="0.35">
      <c r="A738" s="1"/>
      <c r="B738" s="90"/>
      <c r="C738" s="177"/>
      <c r="D738" s="168"/>
      <c r="E738" s="94" t="s">
        <v>66</v>
      </c>
      <c r="F738" s="93" t="s">
        <v>67</v>
      </c>
      <c r="G738" s="137">
        <v>500</v>
      </c>
    </row>
    <row r="739" spans="1:7" x14ac:dyDescent="0.35">
      <c r="A739" s="1"/>
      <c r="B739" s="90"/>
      <c r="C739" s="177"/>
      <c r="D739" s="166"/>
      <c r="E739" s="94" t="s">
        <v>68</v>
      </c>
      <c r="F739" s="93" t="s">
        <v>69</v>
      </c>
      <c r="G739" s="137">
        <v>500</v>
      </c>
    </row>
    <row r="740" spans="1:7" x14ac:dyDescent="0.35">
      <c r="A740" s="1"/>
      <c r="B740" s="90"/>
      <c r="C740" s="177"/>
      <c r="D740" s="166"/>
      <c r="E740" s="94" t="s">
        <v>70</v>
      </c>
      <c r="F740" s="93" t="s">
        <v>236</v>
      </c>
      <c r="G740" s="137">
        <v>400</v>
      </c>
    </row>
    <row r="741" spans="1:7" x14ac:dyDescent="0.35">
      <c r="A741" s="1"/>
      <c r="B741" s="90"/>
      <c r="C741" s="177"/>
      <c r="D741" s="167"/>
      <c r="E741" s="91" t="s">
        <v>227</v>
      </c>
      <c r="F741" s="95" t="s">
        <v>220</v>
      </c>
      <c r="G741" s="137">
        <v>3000</v>
      </c>
    </row>
    <row r="742" spans="1:7" x14ac:dyDescent="0.35">
      <c r="A742" s="1"/>
      <c r="B742" s="90"/>
      <c r="C742" s="177"/>
      <c r="D742" s="97">
        <v>419</v>
      </c>
      <c r="E742" s="91"/>
      <c r="F742" s="97" t="s">
        <v>86</v>
      </c>
      <c r="G742" s="136">
        <f>G743+G744</f>
        <v>3000</v>
      </c>
    </row>
    <row r="743" spans="1:7" x14ac:dyDescent="0.35">
      <c r="A743" s="1"/>
      <c r="B743" s="90"/>
      <c r="C743" s="177"/>
      <c r="D743" s="168"/>
      <c r="E743" s="91" t="s">
        <v>228</v>
      </c>
      <c r="F743" s="95" t="s">
        <v>221</v>
      </c>
      <c r="G743" s="137">
        <v>2000</v>
      </c>
    </row>
    <row r="744" spans="1:7" x14ac:dyDescent="0.35">
      <c r="A744" s="1"/>
      <c r="B744" s="90"/>
      <c r="C744" s="177"/>
      <c r="D744" s="167"/>
      <c r="E744" s="91" t="s">
        <v>89</v>
      </c>
      <c r="F744" s="95" t="s">
        <v>218</v>
      </c>
      <c r="G744" s="137">
        <v>1000</v>
      </c>
    </row>
    <row r="745" spans="1:7" x14ac:dyDescent="0.35">
      <c r="A745" s="1"/>
      <c r="B745" s="90"/>
      <c r="C745" s="177"/>
      <c r="D745" s="97">
        <v>463</v>
      </c>
      <c r="E745" s="91"/>
      <c r="F745" s="97" t="s">
        <v>118</v>
      </c>
      <c r="G745" s="136">
        <f>G746+G747+G748+G749+G750+G751</f>
        <v>258840</v>
      </c>
    </row>
    <row r="746" spans="1:7" x14ac:dyDescent="0.35">
      <c r="A746" s="1"/>
      <c r="B746" s="90"/>
      <c r="C746" s="177"/>
      <c r="D746" s="168"/>
      <c r="E746" s="91" t="s">
        <v>202</v>
      </c>
      <c r="F746" s="99" t="s">
        <v>118</v>
      </c>
      <c r="G746" s="137">
        <v>25000</v>
      </c>
    </row>
    <row r="747" spans="1:7" x14ac:dyDescent="0.35">
      <c r="A747" s="1"/>
      <c r="B747" s="90"/>
      <c r="C747" s="177"/>
      <c r="D747" s="166"/>
      <c r="E747" s="91" t="s">
        <v>202</v>
      </c>
      <c r="F747" s="99" t="s">
        <v>286</v>
      </c>
      <c r="G747" s="137">
        <v>0</v>
      </c>
    </row>
    <row r="748" spans="1:7" x14ac:dyDescent="0.35">
      <c r="A748" s="1"/>
      <c r="B748" s="90"/>
      <c r="C748" s="177"/>
      <c r="D748" s="166"/>
      <c r="E748" s="91" t="s">
        <v>202</v>
      </c>
      <c r="F748" s="99" t="s">
        <v>287</v>
      </c>
      <c r="G748" s="137">
        <v>57400</v>
      </c>
    </row>
    <row r="749" spans="1:7" x14ac:dyDescent="0.35">
      <c r="A749" s="1"/>
      <c r="B749" s="90"/>
      <c r="C749" s="177"/>
      <c r="D749" s="166"/>
      <c r="E749" s="91" t="s">
        <v>202</v>
      </c>
      <c r="F749" s="99" t="s">
        <v>288</v>
      </c>
      <c r="G749" s="137">
        <v>37440</v>
      </c>
    </row>
    <row r="750" spans="1:7" x14ac:dyDescent="0.35">
      <c r="A750" s="1"/>
      <c r="B750" s="90"/>
      <c r="C750" s="177"/>
      <c r="D750" s="166"/>
      <c r="E750" s="91" t="s">
        <v>202</v>
      </c>
      <c r="F750" s="99" t="s">
        <v>289</v>
      </c>
      <c r="G750" s="137">
        <v>89000</v>
      </c>
    </row>
    <row r="751" spans="1:7" x14ac:dyDescent="0.35">
      <c r="A751" s="1"/>
      <c r="B751" s="90"/>
      <c r="C751" s="177"/>
      <c r="D751" s="166"/>
      <c r="E751" s="91" t="s">
        <v>181</v>
      </c>
      <c r="F751" s="99" t="s">
        <v>182</v>
      </c>
      <c r="G751" s="137">
        <v>50000</v>
      </c>
    </row>
    <row r="752" spans="1:7" ht="15" thickBot="1" x14ac:dyDescent="0.4">
      <c r="A752" s="1"/>
      <c r="B752" s="90"/>
      <c r="C752" s="181"/>
      <c r="D752" s="184"/>
      <c r="E752" s="102"/>
      <c r="F752" s="109" t="s">
        <v>134</v>
      </c>
      <c r="G752" s="139">
        <f>G728+G734+G737+G745+G742</f>
        <v>306653</v>
      </c>
    </row>
    <row r="753" spans="1:6" x14ac:dyDescent="0.35">
      <c r="A753" s="1"/>
      <c r="B753" s="90"/>
      <c r="C753" s="18"/>
      <c r="D753" s="14"/>
      <c r="E753" s="21"/>
      <c r="F753" s="23"/>
    </row>
    <row r="754" spans="1:6" ht="15.5" x14ac:dyDescent="0.35">
      <c r="A754" s="1"/>
      <c r="B754" s="90"/>
      <c r="C754" s="18"/>
      <c r="D754" s="14"/>
      <c r="E754" s="21"/>
      <c r="F754" s="29"/>
    </row>
    <row r="755" spans="1:6" x14ac:dyDescent="0.35">
      <c r="A755" s="1"/>
      <c r="B755" s="90"/>
      <c r="C755" s="18"/>
      <c r="D755" s="14"/>
      <c r="E755" s="21"/>
      <c r="F755" s="23"/>
    </row>
    <row r="756" spans="1:6" x14ac:dyDescent="0.35">
      <c r="A756" s="1"/>
      <c r="B756" s="90"/>
      <c r="C756" s="18"/>
      <c r="D756" s="14"/>
      <c r="E756" s="21"/>
      <c r="F756" s="23"/>
    </row>
    <row r="757" spans="1:6" x14ac:dyDescent="0.35">
      <c r="A757" s="1"/>
      <c r="B757" s="90"/>
      <c r="C757" s="18"/>
      <c r="D757" s="14"/>
      <c r="E757" s="21"/>
      <c r="F757" s="23"/>
    </row>
    <row r="758" spans="1:6" x14ac:dyDescent="0.35">
      <c r="A758" s="1"/>
      <c r="B758" s="90"/>
      <c r="C758" s="18"/>
      <c r="D758" s="14"/>
      <c r="E758" s="21"/>
      <c r="F758" s="23"/>
    </row>
    <row r="759" spans="1:6" x14ac:dyDescent="0.35">
      <c r="A759" s="1"/>
      <c r="B759" s="90"/>
      <c r="C759" s="18"/>
      <c r="D759" s="14"/>
      <c r="E759" s="21"/>
      <c r="F759" s="23"/>
    </row>
    <row r="760" spans="1:6" x14ac:dyDescent="0.35">
      <c r="A760" s="1"/>
      <c r="B760" s="90"/>
      <c r="C760" s="18"/>
      <c r="D760" s="14"/>
      <c r="E760" s="21"/>
      <c r="F760" s="23"/>
    </row>
    <row r="761" spans="1:6" x14ac:dyDescent="0.35">
      <c r="A761" s="1"/>
      <c r="B761" s="90"/>
      <c r="C761" s="18"/>
      <c r="D761" s="14"/>
      <c r="E761" s="21"/>
      <c r="F761" s="23"/>
    </row>
    <row r="762" spans="1:6" x14ac:dyDescent="0.35">
      <c r="A762" s="1"/>
      <c r="B762" s="90"/>
      <c r="C762" s="18"/>
      <c r="D762" s="14"/>
      <c r="E762" s="21"/>
      <c r="F762" s="23"/>
    </row>
    <row r="763" spans="1:6" x14ac:dyDescent="0.35">
      <c r="A763" s="1"/>
      <c r="B763" s="90"/>
      <c r="C763" s="18"/>
      <c r="D763" s="14"/>
      <c r="E763" s="21"/>
      <c r="F763" s="23"/>
    </row>
    <row r="764" spans="1:6" x14ac:dyDescent="0.35">
      <c r="A764" s="1"/>
      <c r="B764" s="90"/>
      <c r="C764" s="18"/>
      <c r="D764" s="14"/>
      <c r="E764" s="21"/>
      <c r="F764" s="23"/>
    </row>
    <row r="765" spans="1:6" x14ac:dyDescent="0.35">
      <c r="A765" s="1"/>
      <c r="B765" s="90"/>
      <c r="C765" s="18"/>
      <c r="D765" s="14"/>
      <c r="E765" s="21"/>
      <c r="F765" s="23"/>
    </row>
    <row r="766" spans="1:6" x14ac:dyDescent="0.35">
      <c r="A766" s="1"/>
      <c r="B766" s="90"/>
      <c r="C766" s="18"/>
      <c r="D766" s="14"/>
      <c r="E766" s="21"/>
      <c r="F766" s="23"/>
    </row>
    <row r="767" spans="1:6" x14ac:dyDescent="0.35">
      <c r="A767" s="1"/>
      <c r="B767" s="90"/>
      <c r="C767" s="18"/>
      <c r="D767" s="14"/>
      <c r="E767" s="21"/>
      <c r="F767" s="23"/>
    </row>
    <row r="768" spans="1:6" x14ac:dyDescent="0.35">
      <c r="A768" s="1"/>
      <c r="B768" s="90"/>
      <c r="C768" s="18"/>
      <c r="D768" s="14"/>
      <c r="E768" s="21"/>
      <c r="F768" s="23"/>
    </row>
    <row r="769" spans="1:7" x14ac:dyDescent="0.35">
      <c r="A769" s="1"/>
      <c r="B769" s="90"/>
      <c r="C769" s="18"/>
      <c r="D769" s="14"/>
      <c r="E769" s="21"/>
      <c r="F769" s="23"/>
    </row>
    <row r="770" spans="1:7" x14ac:dyDescent="0.35">
      <c r="A770" s="1"/>
      <c r="B770" s="90"/>
      <c r="C770" s="18"/>
      <c r="D770" s="14"/>
      <c r="E770" s="21"/>
      <c r="F770" s="23"/>
    </row>
    <row r="771" spans="1:7" x14ac:dyDescent="0.35">
      <c r="A771" s="1"/>
      <c r="B771" s="90"/>
      <c r="C771" s="18"/>
      <c r="D771" s="14"/>
      <c r="E771" s="21"/>
      <c r="F771" s="23"/>
    </row>
    <row r="772" spans="1:7" x14ac:dyDescent="0.35">
      <c r="A772" s="1"/>
      <c r="B772" s="90"/>
      <c r="C772" s="18"/>
      <c r="D772" s="14"/>
      <c r="E772" s="21"/>
      <c r="F772" s="23"/>
    </row>
    <row r="773" spans="1:7" x14ac:dyDescent="0.35">
      <c r="A773" s="1"/>
      <c r="B773" s="90"/>
      <c r="C773" s="18"/>
      <c r="D773" s="14"/>
      <c r="E773" s="21"/>
      <c r="F773" s="23"/>
    </row>
    <row r="774" spans="1:7" x14ac:dyDescent="0.35">
      <c r="A774" s="1"/>
      <c r="B774" s="90"/>
      <c r="C774" s="18"/>
      <c r="D774" s="14"/>
      <c r="E774" s="21"/>
      <c r="F774" s="23"/>
    </row>
    <row r="775" spans="1:7" x14ac:dyDescent="0.35">
      <c r="A775" s="1"/>
      <c r="B775" s="90"/>
      <c r="C775" s="18"/>
      <c r="D775" s="14"/>
      <c r="E775" s="21"/>
      <c r="F775" s="23"/>
    </row>
    <row r="776" spans="1:7" x14ac:dyDescent="0.35">
      <c r="A776" s="1"/>
      <c r="B776" s="90"/>
      <c r="C776" s="18"/>
      <c r="D776" s="14"/>
      <c r="E776" s="21"/>
      <c r="F776" s="23"/>
    </row>
    <row r="777" spans="1:7" ht="18" x14ac:dyDescent="0.4">
      <c r="A777" s="1"/>
      <c r="B777" s="90"/>
      <c r="C777" s="164" t="s">
        <v>167</v>
      </c>
      <c r="D777" s="174"/>
      <c r="E777" s="174"/>
      <c r="F777" s="174"/>
    </row>
    <row r="778" spans="1:7" ht="18.5" thickBot="1" x14ac:dyDescent="0.45">
      <c r="A778" s="1"/>
      <c r="B778" s="90"/>
      <c r="C778" s="69"/>
      <c r="D778" s="70"/>
      <c r="E778" s="70"/>
      <c r="F778" s="70"/>
    </row>
    <row r="779" spans="1:7" ht="14.5" customHeight="1" x14ac:dyDescent="0.35">
      <c r="A779" s="1"/>
      <c r="B779" s="90"/>
      <c r="C779" s="103" t="s">
        <v>123</v>
      </c>
      <c r="D779" s="101" t="s">
        <v>2</v>
      </c>
      <c r="E779" s="101" t="s">
        <v>2</v>
      </c>
      <c r="F779" s="104" t="s">
        <v>4</v>
      </c>
      <c r="G779" s="170" t="s">
        <v>290</v>
      </c>
    </row>
    <row r="780" spans="1:7" x14ac:dyDescent="0.35">
      <c r="A780" s="1"/>
      <c r="B780" s="90"/>
      <c r="C780" s="112" t="s">
        <v>3</v>
      </c>
      <c r="D780" s="113" t="s">
        <v>3</v>
      </c>
      <c r="E780" s="113" t="s">
        <v>3</v>
      </c>
      <c r="F780" s="114"/>
      <c r="G780" s="189"/>
    </row>
    <row r="781" spans="1:7" s="89" customFormat="1" ht="12.5" customHeight="1" x14ac:dyDescent="0.35">
      <c r="A781" s="90"/>
      <c r="B781" s="90"/>
      <c r="C781" s="116"/>
      <c r="D781" s="115"/>
      <c r="E781" s="115"/>
      <c r="F781" s="115"/>
      <c r="G781" s="142"/>
    </row>
    <row r="782" spans="1:7" x14ac:dyDescent="0.35">
      <c r="A782" s="1"/>
      <c r="B782" s="90"/>
      <c r="C782" s="107" t="s">
        <v>170</v>
      </c>
      <c r="D782" s="96"/>
      <c r="E782" s="91"/>
      <c r="F782" s="95"/>
      <c r="G782" s="85"/>
    </row>
    <row r="783" spans="1:7" x14ac:dyDescent="0.35">
      <c r="A783" s="1"/>
      <c r="B783" s="90"/>
      <c r="C783" s="180"/>
      <c r="D783" s="92">
        <v>411</v>
      </c>
      <c r="E783" s="94"/>
      <c r="F783" s="92" t="s">
        <v>44</v>
      </c>
      <c r="G783" s="136">
        <f>G784+G785+G786+G787+G788</f>
        <v>215419</v>
      </c>
    </row>
    <row r="784" spans="1:7" x14ac:dyDescent="0.35">
      <c r="A784" s="1"/>
      <c r="B784" s="90"/>
      <c r="C784" s="177"/>
      <c r="D784" s="168"/>
      <c r="E784" s="94" t="s">
        <v>45</v>
      </c>
      <c r="F784" s="93" t="s">
        <v>46</v>
      </c>
      <c r="G784" s="137">
        <v>171194</v>
      </c>
    </row>
    <row r="785" spans="1:7" x14ac:dyDescent="0.35">
      <c r="A785" s="1"/>
      <c r="B785" s="90"/>
      <c r="C785" s="177"/>
      <c r="D785" s="166"/>
      <c r="E785" s="94" t="s">
        <v>47</v>
      </c>
      <c r="F785" s="93" t="s">
        <v>48</v>
      </c>
      <c r="G785" s="137">
        <v>1620</v>
      </c>
    </row>
    <row r="786" spans="1:7" x14ac:dyDescent="0.35">
      <c r="A786" s="1"/>
      <c r="B786" s="90"/>
      <c r="C786" s="177"/>
      <c r="D786" s="166"/>
      <c r="E786" s="94" t="s">
        <v>49</v>
      </c>
      <c r="F786" s="93" t="s">
        <v>50</v>
      </c>
      <c r="G786" s="137">
        <v>30500</v>
      </c>
    </row>
    <row r="787" spans="1:7" x14ac:dyDescent="0.35">
      <c r="A787" s="1"/>
      <c r="B787" s="90"/>
      <c r="C787" s="177"/>
      <c r="D787" s="166"/>
      <c r="E787" s="94" t="s">
        <v>51</v>
      </c>
      <c r="F787" s="93" t="s">
        <v>52</v>
      </c>
      <c r="G787" s="137">
        <v>11900</v>
      </c>
    </row>
    <row r="788" spans="1:7" x14ac:dyDescent="0.35">
      <c r="A788" s="1"/>
      <c r="B788" s="90"/>
      <c r="C788" s="177"/>
      <c r="D788" s="167"/>
      <c r="E788" s="94" t="s">
        <v>53</v>
      </c>
      <c r="F788" s="93" t="s">
        <v>54</v>
      </c>
      <c r="G788" s="137">
        <v>205</v>
      </c>
    </row>
    <row r="789" spans="1:7" x14ac:dyDescent="0.35">
      <c r="A789" s="1"/>
      <c r="B789" s="90"/>
      <c r="C789" s="177"/>
      <c r="D789" s="92">
        <v>413</v>
      </c>
      <c r="E789" s="94"/>
      <c r="F789" s="92" t="s">
        <v>58</v>
      </c>
      <c r="G789" s="136">
        <f>G790+G791</f>
        <v>4000</v>
      </c>
    </row>
    <row r="790" spans="1:7" x14ac:dyDescent="0.35">
      <c r="A790" s="1"/>
      <c r="B790" s="90"/>
      <c r="C790" s="177"/>
      <c r="D790" s="168"/>
      <c r="E790" s="94" t="s">
        <v>59</v>
      </c>
      <c r="F790" s="93" t="s">
        <v>60</v>
      </c>
      <c r="G790" s="137">
        <v>1000</v>
      </c>
    </row>
    <row r="791" spans="1:7" x14ac:dyDescent="0.35">
      <c r="A791" s="1"/>
      <c r="B791" s="90"/>
      <c r="C791" s="177"/>
      <c r="D791" s="167"/>
      <c r="E791" s="94" t="s">
        <v>63</v>
      </c>
      <c r="F791" s="93" t="s">
        <v>125</v>
      </c>
      <c r="G791" s="137">
        <v>3000</v>
      </c>
    </row>
    <row r="792" spans="1:7" x14ac:dyDescent="0.35">
      <c r="A792" s="1"/>
      <c r="B792" s="90"/>
      <c r="C792" s="177"/>
      <c r="D792" s="92">
        <v>414</v>
      </c>
      <c r="E792" s="94"/>
      <c r="F792" s="92" t="s">
        <v>65</v>
      </c>
      <c r="G792" s="136">
        <f>G793+G794+G795</f>
        <v>2000</v>
      </c>
    </row>
    <row r="793" spans="1:7" x14ac:dyDescent="0.35">
      <c r="A793" s="1"/>
      <c r="B793" s="90"/>
      <c r="C793" s="177"/>
      <c r="D793" s="168"/>
      <c r="E793" s="94" t="s">
        <v>66</v>
      </c>
      <c r="F793" s="93" t="s">
        <v>67</v>
      </c>
      <c r="G793" s="137">
        <v>500</v>
      </c>
    </row>
    <row r="794" spans="1:7" x14ac:dyDescent="0.35">
      <c r="A794" s="1"/>
      <c r="B794" s="90"/>
      <c r="C794" s="177"/>
      <c r="D794" s="166"/>
      <c r="E794" s="94" t="s">
        <v>68</v>
      </c>
      <c r="F794" s="93" t="s">
        <v>69</v>
      </c>
      <c r="G794" s="137">
        <v>500</v>
      </c>
    </row>
    <row r="795" spans="1:7" x14ac:dyDescent="0.35">
      <c r="A795" s="1"/>
      <c r="B795" s="90"/>
      <c r="C795" s="177"/>
      <c r="D795" s="167"/>
      <c r="E795" s="94" t="s">
        <v>70</v>
      </c>
      <c r="F795" s="93" t="s">
        <v>236</v>
      </c>
      <c r="G795" s="137">
        <v>1000</v>
      </c>
    </row>
    <row r="796" spans="1:7" x14ac:dyDescent="0.35">
      <c r="A796" s="1"/>
      <c r="B796" s="90"/>
      <c r="C796" s="177"/>
      <c r="D796" s="97">
        <v>415</v>
      </c>
      <c r="E796" s="91"/>
      <c r="F796" s="97" t="s">
        <v>76</v>
      </c>
      <c r="G796" s="136">
        <f>G797</f>
        <v>2000</v>
      </c>
    </row>
    <row r="797" spans="1:7" x14ac:dyDescent="0.35">
      <c r="A797" s="1"/>
      <c r="B797" s="90"/>
      <c r="C797" s="177"/>
      <c r="D797" s="95"/>
      <c r="E797" s="91" t="s">
        <v>79</v>
      </c>
      <c r="F797" s="95" t="s">
        <v>127</v>
      </c>
      <c r="G797" s="137">
        <v>2000</v>
      </c>
    </row>
    <row r="798" spans="1:7" x14ac:dyDescent="0.35">
      <c r="A798" s="1"/>
      <c r="B798" s="90"/>
      <c r="C798" s="177"/>
      <c r="D798" s="97">
        <v>419</v>
      </c>
      <c r="E798" s="91"/>
      <c r="F798" s="97" t="s">
        <v>86</v>
      </c>
      <c r="G798" s="136">
        <f>G799</f>
        <v>1000</v>
      </c>
    </row>
    <row r="799" spans="1:7" x14ac:dyDescent="0.35">
      <c r="A799" s="1"/>
      <c r="B799" s="90"/>
      <c r="C799" s="177"/>
      <c r="D799" s="95"/>
      <c r="E799" s="91" t="s">
        <v>89</v>
      </c>
      <c r="F799" s="95" t="s">
        <v>218</v>
      </c>
      <c r="G799" s="137">
        <v>1000</v>
      </c>
    </row>
    <row r="800" spans="1:7" x14ac:dyDescent="0.35">
      <c r="A800" s="1"/>
      <c r="B800" s="90"/>
      <c r="C800" s="177"/>
      <c r="D800" s="97">
        <v>463</v>
      </c>
      <c r="E800" s="91"/>
      <c r="F800" s="97" t="s">
        <v>118</v>
      </c>
      <c r="G800" s="136">
        <f>G801</f>
        <v>70000</v>
      </c>
    </row>
    <row r="801" spans="1:7" x14ac:dyDescent="0.35">
      <c r="A801" s="1"/>
      <c r="B801" s="90"/>
      <c r="C801" s="177"/>
      <c r="D801" s="95"/>
      <c r="E801" s="91" t="s">
        <v>202</v>
      </c>
      <c r="F801" s="99" t="s">
        <v>118</v>
      </c>
      <c r="G801" s="137">
        <v>70000</v>
      </c>
    </row>
    <row r="802" spans="1:7" ht="15" thickBot="1" x14ac:dyDescent="0.4">
      <c r="A802" s="1"/>
      <c r="B802" s="90"/>
      <c r="C802" s="181"/>
      <c r="D802" s="108"/>
      <c r="E802" s="102"/>
      <c r="F802" s="109" t="s">
        <v>134</v>
      </c>
      <c r="G802" s="139">
        <f>G783+G789+G792+G796+G800+G798</f>
        <v>294419</v>
      </c>
    </row>
    <row r="803" spans="1:7" x14ac:dyDescent="0.35">
      <c r="A803" s="1"/>
      <c r="B803" s="90"/>
      <c r="C803" s="18"/>
      <c r="D803" s="14"/>
      <c r="E803" s="21"/>
      <c r="F803" s="23"/>
    </row>
    <row r="804" spans="1:7" x14ac:dyDescent="0.35">
      <c r="A804" s="1"/>
      <c r="B804" s="90"/>
      <c r="C804" s="18"/>
      <c r="D804" s="14"/>
      <c r="E804" s="21"/>
      <c r="F804" s="23"/>
    </row>
    <row r="805" spans="1:7" x14ac:dyDescent="0.35">
      <c r="A805" s="1"/>
      <c r="B805" s="90"/>
      <c r="C805" s="18"/>
      <c r="D805" s="14"/>
      <c r="E805" s="21"/>
      <c r="F805" s="23"/>
    </row>
    <row r="806" spans="1:7" x14ac:dyDescent="0.35">
      <c r="A806" s="1"/>
      <c r="B806" s="90"/>
      <c r="C806" s="18"/>
      <c r="D806" s="14"/>
      <c r="E806" s="21"/>
      <c r="F806" s="23"/>
    </row>
    <row r="807" spans="1:7" x14ac:dyDescent="0.35">
      <c r="A807" s="1"/>
      <c r="B807" s="90"/>
      <c r="C807" s="18"/>
      <c r="D807" s="14"/>
      <c r="E807" s="21"/>
      <c r="F807" s="23"/>
    </row>
    <row r="808" spans="1:7" x14ac:dyDescent="0.35">
      <c r="A808" s="1"/>
      <c r="B808" s="90"/>
      <c r="C808" s="18"/>
      <c r="D808" s="14"/>
      <c r="E808" s="21"/>
      <c r="F808" s="23"/>
    </row>
    <row r="809" spans="1:7" x14ac:dyDescent="0.35">
      <c r="A809" s="1"/>
      <c r="B809" s="90"/>
      <c r="C809" s="18"/>
      <c r="D809" s="14"/>
      <c r="E809" s="21"/>
      <c r="F809" s="23"/>
    </row>
    <row r="810" spans="1:7" x14ac:dyDescent="0.35">
      <c r="A810" s="1"/>
      <c r="B810" s="90"/>
      <c r="C810" s="18"/>
      <c r="D810" s="14"/>
      <c r="E810" s="21"/>
      <c r="F810" s="23"/>
    </row>
    <row r="811" spans="1:7" x14ac:dyDescent="0.35">
      <c r="A811" s="1"/>
      <c r="B811" s="90"/>
      <c r="C811" s="18"/>
      <c r="D811" s="14"/>
      <c r="E811" s="21"/>
      <c r="F811" s="23"/>
    </row>
    <row r="812" spans="1:7" x14ac:dyDescent="0.35">
      <c r="A812" s="1"/>
      <c r="B812" s="90"/>
      <c r="C812" s="18"/>
      <c r="D812" s="14"/>
      <c r="E812" s="21"/>
      <c r="F812" s="23"/>
    </row>
    <row r="813" spans="1:7" x14ac:dyDescent="0.35">
      <c r="A813" s="1"/>
      <c r="B813" s="90"/>
      <c r="C813" s="18"/>
      <c r="D813" s="14"/>
      <c r="E813" s="21"/>
      <c r="F813" s="23"/>
    </row>
    <row r="814" spans="1:7" x14ac:dyDescent="0.35">
      <c r="A814" s="1"/>
      <c r="B814" s="90"/>
      <c r="C814" s="18"/>
      <c r="D814" s="14"/>
      <c r="E814" s="21"/>
      <c r="F814" s="23"/>
    </row>
    <row r="815" spans="1:7" x14ac:dyDescent="0.35">
      <c r="A815" s="1"/>
      <c r="B815" s="90"/>
      <c r="C815" s="18"/>
      <c r="D815" s="14"/>
      <c r="E815" s="21"/>
      <c r="F815" s="23"/>
    </row>
    <row r="816" spans="1:7" x14ac:dyDescent="0.35">
      <c r="A816" s="1"/>
      <c r="B816" s="90"/>
      <c r="C816" s="18"/>
      <c r="D816" s="14"/>
      <c r="E816" s="21"/>
      <c r="F816" s="23"/>
    </row>
    <row r="817" spans="1:6" x14ac:dyDescent="0.35">
      <c r="A817" s="1"/>
      <c r="B817" s="90"/>
      <c r="C817" s="18"/>
      <c r="D817" s="14"/>
      <c r="E817" s="21"/>
      <c r="F817" s="23"/>
    </row>
    <row r="818" spans="1:6" x14ac:dyDescent="0.35">
      <c r="A818" s="1"/>
      <c r="B818" s="90"/>
      <c r="C818" s="18"/>
      <c r="D818" s="14"/>
      <c r="E818" s="21"/>
      <c r="F818" s="23"/>
    </row>
    <row r="819" spans="1:6" x14ac:dyDescent="0.35">
      <c r="A819" s="1"/>
      <c r="B819" s="90"/>
      <c r="C819" s="18"/>
      <c r="D819" s="14"/>
      <c r="E819" s="21"/>
      <c r="F819" s="23"/>
    </row>
    <row r="820" spans="1:6" x14ac:dyDescent="0.35">
      <c r="A820" s="1"/>
      <c r="B820" s="90"/>
      <c r="C820" s="18"/>
      <c r="D820" s="14"/>
      <c r="E820" s="21"/>
      <c r="F820" s="23"/>
    </row>
    <row r="821" spans="1:6" x14ac:dyDescent="0.35">
      <c r="A821" s="1"/>
      <c r="B821" s="90"/>
      <c r="C821" s="18"/>
      <c r="D821" s="14"/>
      <c r="E821" s="21"/>
      <c r="F821" s="23"/>
    </row>
    <row r="822" spans="1:6" x14ac:dyDescent="0.35">
      <c r="A822" s="1"/>
      <c r="B822" s="90"/>
      <c r="C822" s="18"/>
      <c r="D822" s="14"/>
      <c r="E822" s="21"/>
      <c r="F822" s="23"/>
    </row>
    <row r="823" spans="1:6" x14ac:dyDescent="0.35">
      <c r="A823" s="1"/>
      <c r="B823" s="90"/>
      <c r="C823" s="18"/>
      <c r="D823" s="14"/>
      <c r="E823" s="21"/>
      <c r="F823" s="23"/>
    </row>
    <row r="824" spans="1:6" x14ac:dyDescent="0.35">
      <c r="A824" s="1"/>
      <c r="B824" s="90"/>
      <c r="C824" s="18"/>
      <c r="D824" s="14"/>
      <c r="E824" s="21"/>
      <c r="F824" s="23"/>
    </row>
    <row r="825" spans="1:6" x14ac:dyDescent="0.35">
      <c r="A825" s="1"/>
      <c r="B825" s="90"/>
      <c r="C825" s="18"/>
      <c r="D825" s="14"/>
      <c r="E825" s="21"/>
      <c r="F825" s="23"/>
    </row>
    <row r="826" spans="1:6" x14ac:dyDescent="0.35">
      <c r="A826" s="1"/>
      <c r="B826" s="90"/>
      <c r="C826" s="18"/>
      <c r="D826" s="14"/>
      <c r="E826" s="21"/>
      <c r="F826" s="23"/>
    </row>
    <row r="827" spans="1:6" x14ac:dyDescent="0.35">
      <c r="A827" s="1"/>
      <c r="B827" s="90"/>
      <c r="C827" s="18"/>
      <c r="D827" s="14"/>
      <c r="E827" s="21"/>
      <c r="F827" s="23"/>
    </row>
    <row r="828" spans="1:6" x14ac:dyDescent="0.35">
      <c r="A828" s="1"/>
      <c r="B828" s="90"/>
      <c r="C828" s="18"/>
      <c r="D828" s="14"/>
      <c r="E828" s="21"/>
      <c r="F828" s="23"/>
    </row>
    <row r="829" spans="1:6" x14ac:dyDescent="0.35">
      <c r="A829" s="1"/>
      <c r="B829" s="90"/>
      <c r="C829" s="18"/>
      <c r="D829" s="14"/>
      <c r="E829" s="21"/>
      <c r="F829" s="23"/>
    </row>
    <row r="830" spans="1:6" s="89" customFormat="1" x14ac:dyDescent="0.35">
      <c r="A830" s="90"/>
      <c r="B830" s="90"/>
      <c r="C830" s="18"/>
      <c r="D830" s="14"/>
      <c r="E830" s="21"/>
      <c r="F830" s="23"/>
    </row>
    <row r="831" spans="1:6" s="89" customFormat="1" x14ac:dyDescent="0.35">
      <c r="A831" s="90"/>
      <c r="B831" s="90"/>
      <c r="C831" s="18"/>
      <c r="D831" s="14"/>
      <c r="E831" s="21"/>
      <c r="F831" s="23"/>
    </row>
    <row r="832" spans="1:6" x14ac:dyDescent="0.35">
      <c r="A832" s="1"/>
      <c r="B832" s="90"/>
      <c r="C832" s="18"/>
      <c r="D832" s="14"/>
      <c r="E832" s="21"/>
      <c r="F832" s="23"/>
    </row>
    <row r="833" spans="1:7" ht="18" x14ac:dyDescent="0.4">
      <c r="A833" s="1"/>
      <c r="B833" s="90"/>
      <c r="C833" s="164" t="s">
        <v>169</v>
      </c>
      <c r="D833" s="174"/>
      <c r="E833" s="174"/>
      <c r="F833" s="174"/>
    </row>
    <row r="834" spans="1:7" ht="12.5" customHeight="1" thickBot="1" x14ac:dyDescent="0.45">
      <c r="A834" s="1"/>
      <c r="B834" s="90"/>
      <c r="C834" s="69"/>
      <c r="D834" s="70"/>
      <c r="E834" s="70"/>
      <c r="F834" s="70"/>
    </row>
    <row r="835" spans="1:7" ht="14.5" customHeight="1" x14ac:dyDescent="0.35">
      <c r="A835" s="1"/>
      <c r="B835" s="90"/>
      <c r="C835" s="103" t="s">
        <v>123</v>
      </c>
      <c r="D835" s="101" t="s">
        <v>2</v>
      </c>
      <c r="E835" s="101" t="s">
        <v>2</v>
      </c>
      <c r="F835" s="104" t="s">
        <v>4</v>
      </c>
      <c r="G835" s="170" t="s">
        <v>290</v>
      </c>
    </row>
    <row r="836" spans="1:7" x14ac:dyDescent="0.35">
      <c r="A836" s="1"/>
      <c r="B836" s="90"/>
      <c r="C836" s="112" t="s">
        <v>3</v>
      </c>
      <c r="D836" s="113" t="s">
        <v>3</v>
      </c>
      <c r="E836" s="113" t="s">
        <v>3</v>
      </c>
      <c r="F836" s="114"/>
      <c r="G836" s="189"/>
    </row>
    <row r="837" spans="1:7" s="89" customFormat="1" ht="11.5" customHeight="1" x14ac:dyDescent="0.35">
      <c r="A837" s="90"/>
      <c r="B837" s="90"/>
      <c r="C837" s="116"/>
      <c r="D837" s="115"/>
      <c r="E837" s="115"/>
      <c r="F837" s="115"/>
      <c r="G837" s="142"/>
    </row>
    <row r="838" spans="1:7" x14ac:dyDescent="0.35">
      <c r="A838" s="1"/>
      <c r="B838" s="90"/>
      <c r="C838" s="110" t="s">
        <v>173</v>
      </c>
      <c r="D838" s="117"/>
      <c r="E838" s="94"/>
      <c r="F838" s="93"/>
      <c r="G838" s="111"/>
    </row>
    <row r="839" spans="1:7" x14ac:dyDescent="0.35">
      <c r="A839" s="1"/>
      <c r="B839" s="90"/>
      <c r="C839" s="180"/>
      <c r="D839" s="92">
        <v>411</v>
      </c>
      <c r="E839" s="94"/>
      <c r="F839" s="92" t="s">
        <v>44</v>
      </c>
      <c r="G839" s="136">
        <f>G840+G841+G842+G843+G844</f>
        <v>334810</v>
      </c>
    </row>
    <row r="840" spans="1:7" x14ac:dyDescent="0.35">
      <c r="A840" s="1"/>
      <c r="B840" s="90"/>
      <c r="C840" s="177"/>
      <c r="D840" s="168"/>
      <c r="E840" s="94" t="s">
        <v>45</v>
      </c>
      <c r="F840" s="93" t="s">
        <v>46</v>
      </c>
      <c r="G840" s="137">
        <v>242180</v>
      </c>
    </row>
    <row r="841" spans="1:7" x14ac:dyDescent="0.35">
      <c r="A841" s="1"/>
      <c r="B841" s="90"/>
      <c r="C841" s="177"/>
      <c r="D841" s="166"/>
      <c r="E841" s="94" t="s">
        <v>47</v>
      </c>
      <c r="F841" s="93" t="s">
        <v>48</v>
      </c>
      <c r="G841" s="137">
        <v>7320</v>
      </c>
    </row>
    <row r="842" spans="1:7" x14ac:dyDescent="0.35">
      <c r="A842" s="1"/>
      <c r="B842" s="90"/>
      <c r="C842" s="177"/>
      <c r="D842" s="166"/>
      <c r="E842" s="94" t="s">
        <v>49</v>
      </c>
      <c r="F842" s="93" t="s">
        <v>50</v>
      </c>
      <c r="G842" s="137">
        <v>42100</v>
      </c>
    </row>
    <row r="843" spans="1:7" x14ac:dyDescent="0.35">
      <c r="A843" s="1"/>
      <c r="B843" s="90"/>
      <c r="C843" s="177"/>
      <c r="D843" s="166"/>
      <c r="E843" s="94" t="s">
        <v>51</v>
      </c>
      <c r="F843" s="93" t="s">
        <v>52</v>
      </c>
      <c r="G843" s="137">
        <v>42300</v>
      </c>
    </row>
    <row r="844" spans="1:7" x14ac:dyDescent="0.35">
      <c r="A844" s="1"/>
      <c r="B844" s="90"/>
      <c r="C844" s="177"/>
      <c r="D844" s="167"/>
      <c r="E844" s="94" t="s">
        <v>53</v>
      </c>
      <c r="F844" s="93" t="s">
        <v>54</v>
      </c>
      <c r="G844" s="137">
        <v>910</v>
      </c>
    </row>
    <row r="845" spans="1:7" x14ac:dyDescent="0.35">
      <c r="A845" s="1"/>
      <c r="B845" s="90"/>
      <c r="C845" s="177"/>
      <c r="D845" s="92">
        <v>413</v>
      </c>
      <c r="E845" s="94"/>
      <c r="F845" s="92" t="s">
        <v>58</v>
      </c>
      <c r="G845" s="136">
        <f>G846+G848+G849+G847</f>
        <v>12360</v>
      </c>
    </row>
    <row r="846" spans="1:7" x14ac:dyDescent="0.35">
      <c r="A846" s="1"/>
      <c r="B846" s="90"/>
      <c r="C846" s="177"/>
      <c r="D846" s="168"/>
      <c r="E846" s="94" t="s">
        <v>59</v>
      </c>
      <c r="F846" s="93" t="s">
        <v>60</v>
      </c>
      <c r="G846" s="137">
        <v>400</v>
      </c>
    </row>
    <row r="847" spans="1:7" x14ac:dyDescent="0.35">
      <c r="A847" s="1"/>
      <c r="B847" s="90"/>
      <c r="C847" s="177"/>
      <c r="D847" s="166"/>
      <c r="E847" s="94" t="s">
        <v>59</v>
      </c>
      <c r="F847" s="93" t="s">
        <v>229</v>
      </c>
      <c r="G847" s="137">
        <v>360</v>
      </c>
    </row>
    <row r="848" spans="1:7" x14ac:dyDescent="0.35">
      <c r="A848" s="1"/>
      <c r="B848" s="90"/>
      <c r="C848" s="177"/>
      <c r="D848" s="166"/>
      <c r="E848" s="94" t="s">
        <v>61</v>
      </c>
      <c r="F848" s="93" t="s">
        <v>206</v>
      </c>
      <c r="G848" s="137">
        <v>3600</v>
      </c>
    </row>
    <row r="849" spans="1:7" x14ac:dyDescent="0.35">
      <c r="A849" s="1"/>
      <c r="B849" s="90"/>
      <c r="C849" s="177"/>
      <c r="D849" s="167"/>
      <c r="E849" s="94" t="s">
        <v>63</v>
      </c>
      <c r="F849" s="93" t="s">
        <v>171</v>
      </c>
      <c r="G849" s="137">
        <v>8000</v>
      </c>
    </row>
    <row r="850" spans="1:7" x14ac:dyDescent="0.35">
      <c r="A850" s="1"/>
      <c r="B850" s="90"/>
      <c r="C850" s="177"/>
      <c r="D850" s="92">
        <v>414</v>
      </c>
      <c r="E850" s="94"/>
      <c r="F850" s="92" t="s">
        <v>65</v>
      </c>
      <c r="G850" s="136">
        <f>G851+G852+G853</f>
        <v>1900</v>
      </c>
    </row>
    <row r="851" spans="1:7" x14ac:dyDescent="0.35">
      <c r="A851" s="1"/>
      <c r="B851" s="90"/>
      <c r="C851" s="177"/>
      <c r="D851" s="168"/>
      <c r="E851" s="94" t="s">
        <v>66</v>
      </c>
      <c r="F851" s="93" t="s">
        <v>67</v>
      </c>
      <c r="G851" s="137">
        <v>500</v>
      </c>
    </row>
    <row r="852" spans="1:7" x14ac:dyDescent="0.35">
      <c r="A852" s="1"/>
      <c r="B852" s="90"/>
      <c r="C852" s="177"/>
      <c r="D852" s="166"/>
      <c r="E852" s="94" t="s">
        <v>68</v>
      </c>
      <c r="F852" s="93" t="s">
        <v>69</v>
      </c>
      <c r="G852" s="137">
        <v>500</v>
      </c>
    </row>
    <row r="853" spans="1:7" x14ac:dyDescent="0.35">
      <c r="A853" s="1"/>
      <c r="B853" s="90"/>
      <c r="C853" s="177"/>
      <c r="D853" s="167"/>
      <c r="E853" s="94" t="s">
        <v>70</v>
      </c>
      <c r="F853" s="93" t="s">
        <v>234</v>
      </c>
      <c r="G853" s="137">
        <v>900</v>
      </c>
    </row>
    <row r="854" spans="1:7" x14ac:dyDescent="0.35">
      <c r="A854" s="1"/>
      <c r="B854" s="90"/>
      <c r="C854" s="177"/>
      <c r="D854" s="92">
        <v>415</v>
      </c>
      <c r="E854" s="94"/>
      <c r="F854" s="92" t="s">
        <v>76</v>
      </c>
      <c r="G854" s="136">
        <f>G855</f>
        <v>10000</v>
      </c>
    </row>
    <row r="855" spans="1:7" x14ac:dyDescent="0.35">
      <c r="A855" s="1"/>
      <c r="B855" s="90"/>
      <c r="C855" s="177"/>
      <c r="D855" s="161"/>
      <c r="E855" s="91" t="s">
        <v>79</v>
      </c>
      <c r="F855" s="93" t="s">
        <v>127</v>
      </c>
      <c r="G855" s="137">
        <v>10000</v>
      </c>
    </row>
    <row r="856" spans="1:7" x14ac:dyDescent="0.35">
      <c r="A856" s="1"/>
      <c r="B856" s="90"/>
      <c r="C856" s="177"/>
      <c r="D856" s="97">
        <v>419</v>
      </c>
      <c r="E856" s="91"/>
      <c r="F856" s="97" t="s">
        <v>86</v>
      </c>
      <c r="G856" s="136">
        <f>G857+G858</f>
        <v>3240</v>
      </c>
    </row>
    <row r="857" spans="1:7" x14ac:dyDescent="0.35">
      <c r="A857" s="1"/>
      <c r="B857" s="90"/>
      <c r="C857" s="177"/>
      <c r="D857" s="168"/>
      <c r="E857" s="91" t="s">
        <v>87</v>
      </c>
      <c r="F857" s="95" t="s">
        <v>88</v>
      </c>
      <c r="G857" s="137">
        <v>2240</v>
      </c>
    </row>
    <row r="858" spans="1:7" x14ac:dyDescent="0.35">
      <c r="A858" s="1"/>
      <c r="B858" s="90"/>
      <c r="C858" s="177"/>
      <c r="D858" s="167"/>
      <c r="E858" s="91" t="s">
        <v>89</v>
      </c>
      <c r="F858" s="95" t="s">
        <v>218</v>
      </c>
      <c r="G858" s="137">
        <v>1000</v>
      </c>
    </row>
    <row r="859" spans="1:7" x14ac:dyDescent="0.35">
      <c r="A859" s="1"/>
      <c r="B859" s="90"/>
      <c r="C859" s="177"/>
      <c r="D859" s="97">
        <v>463</v>
      </c>
      <c r="E859" s="91"/>
      <c r="F859" s="97" t="s">
        <v>118</v>
      </c>
      <c r="G859" s="136">
        <f>G860</f>
        <v>165000</v>
      </c>
    </row>
    <row r="860" spans="1:7" x14ac:dyDescent="0.35">
      <c r="A860" s="1"/>
      <c r="B860" s="90"/>
      <c r="C860" s="177"/>
      <c r="D860" s="95"/>
      <c r="E860" s="91" t="s">
        <v>202</v>
      </c>
      <c r="F860" s="99" t="s">
        <v>118</v>
      </c>
      <c r="G860" s="137">
        <v>165000</v>
      </c>
    </row>
    <row r="861" spans="1:7" ht="15" thickBot="1" x14ac:dyDescent="0.4">
      <c r="A861" s="1"/>
      <c r="B861" s="90"/>
      <c r="C861" s="181"/>
      <c r="D861" s="108"/>
      <c r="E861" s="102"/>
      <c r="F861" s="109" t="s">
        <v>230</v>
      </c>
      <c r="G861" s="139">
        <f>G839+G845+G850+G854+G856+G859</f>
        <v>527310</v>
      </c>
    </row>
    <row r="862" spans="1:7" s="89" customFormat="1" x14ac:dyDescent="0.35">
      <c r="A862" s="90"/>
      <c r="B862" s="90"/>
      <c r="C862" s="62"/>
      <c r="D862" s="14"/>
      <c r="E862" s="21"/>
      <c r="F862" s="23"/>
      <c r="G862" s="30"/>
    </row>
    <row r="863" spans="1:7" s="89" customFormat="1" x14ac:dyDescent="0.35">
      <c r="A863" s="90"/>
      <c r="B863" s="90"/>
      <c r="C863" s="62"/>
      <c r="D863" s="14"/>
      <c r="E863" s="21"/>
      <c r="F863" s="23"/>
      <c r="G863" s="30"/>
    </row>
    <row r="864" spans="1:7" s="89" customFormat="1" x14ac:dyDescent="0.35">
      <c r="A864" s="90"/>
      <c r="B864" s="90"/>
      <c r="C864" s="62"/>
      <c r="D864" s="14"/>
      <c r="E864" s="21"/>
      <c r="F864" s="23"/>
      <c r="G864" s="30"/>
    </row>
    <row r="865" spans="1:7" s="89" customFormat="1" x14ac:dyDescent="0.35">
      <c r="A865" s="90"/>
      <c r="B865" s="90"/>
      <c r="C865" s="62"/>
      <c r="D865" s="14"/>
      <c r="E865" s="21"/>
      <c r="F865" s="23"/>
      <c r="G865" s="30"/>
    </row>
    <row r="866" spans="1:7" s="89" customFormat="1" x14ac:dyDescent="0.35">
      <c r="A866" s="90"/>
      <c r="B866" s="90"/>
      <c r="C866" s="62"/>
      <c r="D866" s="14"/>
      <c r="E866" s="21"/>
      <c r="F866" s="23"/>
      <c r="G866" s="30"/>
    </row>
    <row r="867" spans="1:7" s="89" customFormat="1" x14ac:dyDescent="0.35">
      <c r="A867" s="90"/>
      <c r="B867" s="90"/>
      <c r="C867" s="62"/>
      <c r="D867" s="14"/>
      <c r="E867" s="21"/>
      <c r="F867" s="23"/>
      <c r="G867" s="30"/>
    </row>
    <row r="868" spans="1:7" s="89" customFormat="1" x14ac:dyDescent="0.35">
      <c r="A868" s="90"/>
      <c r="B868" s="90"/>
      <c r="C868" s="62"/>
      <c r="D868" s="14"/>
      <c r="E868" s="21"/>
      <c r="F868" s="23"/>
      <c r="G868" s="30"/>
    </row>
    <row r="869" spans="1:7" s="89" customFormat="1" x14ac:dyDescent="0.35">
      <c r="A869" s="90"/>
      <c r="B869" s="90"/>
      <c r="C869" s="62"/>
      <c r="D869" s="14"/>
      <c r="E869" s="21"/>
      <c r="F869" s="23"/>
      <c r="G869" s="30"/>
    </row>
    <row r="870" spans="1:7" s="89" customFormat="1" x14ac:dyDescent="0.35">
      <c r="A870" s="90"/>
      <c r="B870" s="90"/>
      <c r="C870" s="62"/>
      <c r="D870" s="14"/>
      <c r="E870" s="21"/>
      <c r="F870" s="23"/>
      <c r="G870" s="30"/>
    </row>
    <row r="871" spans="1:7" s="89" customFormat="1" x14ac:dyDescent="0.35">
      <c r="A871" s="90"/>
      <c r="B871" s="90"/>
      <c r="C871" s="62"/>
      <c r="D871" s="14"/>
      <c r="E871" s="21"/>
      <c r="F871" s="23"/>
      <c r="G871" s="30"/>
    </row>
    <row r="872" spans="1:7" s="89" customFormat="1" x14ac:dyDescent="0.35">
      <c r="A872" s="90"/>
      <c r="B872" s="90"/>
      <c r="C872" s="62"/>
      <c r="D872" s="14"/>
      <c r="E872" s="21"/>
      <c r="F872" s="23"/>
      <c r="G872" s="30"/>
    </row>
    <row r="873" spans="1:7" s="89" customFormat="1" x14ac:dyDescent="0.35">
      <c r="A873" s="90"/>
      <c r="B873" s="90"/>
      <c r="C873" s="62"/>
      <c r="D873" s="14"/>
      <c r="E873" s="21"/>
      <c r="F873" s="23"/>
      <c r="G873" s="30"/>
    </row>
    <row r="874" spans="1:7" s="89" customFormat="1" x14ac:dyDescent="0.35">
      <c r="A874" s="90"/>
      <c r="B874" s="90"/>
      <c r="C874" s="62"/>
      <c r="D874" s="14"/>
      <c r="E874" s="21"/>
      <c r="F874" s="23"/>
      <c r="G874" s="30"/>
    </row>
    <row r="875" spans="1:7" s="89" customFormat="1" x14ac:dyDescent="0.35">
      <c r="A875" s="90"/>
      <c r="B875" s="90"/>
      <c r="C875" s="62"/>
      <c r="D875" s="14"/>
      <c r="E875" s="21"/>
      <c r="F875" s="23"/>
      <c r="G875" s="30"/>
    </row>
    <row r="876" spans="1:7" s="89" customFormat="1" x14ac:dyDescent="0.35">
      <c r="A876" s="90"/>
      <c r="B876" s="90"/>
      <c r="C876" s="62"/>
      <c r="D876" s="14"/>
      <c r="E876" s="21"/>
      <c r="F876" s="23"/>
      <c r="G876" s="30"/>
    </row>
    <row r="877" spans="1:7" s="89" customFormat="1" x14ac:dyDescent="0.35">
      <c r="A877" s="90"/>
      <c r="B877" s="90"/>
      <c r="C877" s="62"/>
      <c r="D877" s="14"/>
      <c r="E877" s="21"/>
      <c r="F877" s="23"/>
      <c r="G877" s="30"/>
    </row>
    <row r="878" spans="1:7" s="89" customFormat="1" x14ac:dyDescent="0.35">
      <c r="A878" s="90"/>
      <c r="B878" s="90"/>
      <c r="C878" s="62"/>
      <c r="D878" s="14"/>
      <c r="E878" s="21"/>
      <c r="F878" s="23"/>
      <c r="G878" s="30"/>
    </row>
    <row r="879" spans="1:7" s="89" customFormat="1" x14ac:dyDescent="0.35">
      <c r="A879" s="90"/>
      <c r="B879" s="90"/>
      <c r="C879" s="62"/>
      <c r="D879" s="14"/>
      <c r="E879" s="21"/>
      <c r="F879" s="23"/>
      <c r="G879" s="30"/>
    </row>
    <row r="880" spans="1:7" s="89" customFormat="1" x14ac:dyDescent="0.35">
      <c r="A880" s="90"/>
      <c r="B880" s="90"/>
      <c r="C880" s="62"/>
      <c r="D880" s="14"/>
      <c r="E880" s="21"/>
      <c r="F880" s="23"/>
      <c r="G880" s="30"/>
    </row>
    <row r="881" spans="1:7" s="89" customFormat="1" x14ac:dyDescent="0.35">
      <c r="A881" s="90"/>
      <c r="B881" s="90"/>
      <c r="C881" s="62"/>
      <c r="D881" s="14"/>
      <c r="E881" s="21"/>
      <c r="F881" s="23"/>
      <c r="G881" s="30"/>
    </row>
    <row r="882" spans="1:7" s="89" customFormat="1" x14ac:dyDescent="0.35">
      <c r="A882" s="90"/>
      <c r="B882" s="90"/>
      <c r="C882" s="62"/>
      <c r="D882" s="14"/>
      <c r="E882" s="21"/>
      <c r="F882" s="23"/>
      <c r="G882" s="30"/>
    </row>
    <row r="883" spans="1:7" s="89" customFormat="1" x14ac:dyDescent="0.35">
      <c r="A883" s="90"/>
      <c r="B883" s="90"/>
      <c r="C883" s="62"/>
      <c r="D883" s="14"/>
      <c r="E883" s="21"/>
      <c r="F883" s="23"/>
      <c r="G883" s="30"/>
    </row>
    <row r="884" spans="1:7" s="89" customFormat="1" x14ac:dyDescent="0.35">
      <c r="A884" s="90"/>
      <c r="B884" s="90"/>
      <c r="C884" s="62"/>
      <c r="D884" s="14"/>
      <c r="E884" s="21"/>
      <c r="F884" s="23"/>
      <c r="G884" s="30"/>
    </row>
    <row r="885" spans="1:7" x14ac:dyDescent="0.35">
      <c r="A885" s="1"/>
      <c r="B885" s="90"/>
      <c r="C885" s="18"/>
      <c r="D885" s="14"/>
      <c r="E885" s="21"/>
      <c r="F885" s="23"/>
    </row>
    <row r="886" spans="1:7" s="89" customFormat="1" ht="12" customHeight="1" x14ac:dyDescent="0.35">
      <c r="A886" s="90"/>
      <c r="B886" s="90"/>
      <c r="C886" s="18"/>
      <c r="D886" s="14"/>
      <c r="E886" s="21"/>
      <c r="F886" s="23"/>
    </row>
    <row r="887" spans="1:7" ht="14.5" customHeight="1" x14ac:dyDescent="0.35">
      <c r="A887" s="1"/>
      <c r="B887" s="90"/>
      <c r="C887" s="164" t="s">
        <v>172</v>
      </c>
      <c r="D887" s="165"/>
      <c r="E887" s="165"/>
      <c r="F887" s="165"/>
    </row>
    <row r="888" spans="1:7" ht="14" customHeight="1" thickBot="1" x14ac:dyDescent="0.4">
      <c r="A888" s="1"/>
      <c r="B888" s="90"/>
      <c r="C888" s="69"/>
      <c r="D888" s="72"/>
      <c r="E888" s="72"/>
      <c r="F888" s="72"/>
    </row>
    <row r="889" spans="1:7" ht="14.5" customHeight="1" x14ac:dyDescent="0.35">
      <c r="A889" s="1"/>
      <c r="B889" s="90"/>
      <c r="C889" s="105" t="s">
        <v>123</v>
      </c>
      <c r="D889" s="100" t="s">
        <v>2</v>
      </c>
      <c r="E889" s="101" t="s">
        <v>2</v>
      </c>
      <c r="F889" s="104" t="s">
        <v>4</v>
      </c>
      <c r="G889" s="170" t="s">
        <v>290</v>
      </c>
    </row>
    <row r="890" spans="1:7" x14ac:dyDescent="0.35">
      <c r="A890" s="1"/>
      <c r="B890" s="90"/>
      <c r="C890" s="118" t="s">
        <v>3</v>
      </c>
      <c r="D890" s="119" t="s">
        <v>3</v>
      </c>
      <c r="E890" s="113" t="s">
        <v>3</v>
      </c>
      <c r="F890" s="114" t="s">
        <v>0</v>
      </c>
      <c r="G890" s="189"/>
    </row>
    <row r="891" spans="1:7" s="89" customFormat="1" ht="11.5" customHeight="1" x14ac:dyDescent="0.35">
      <c r="A891" s="90"/>
      <c r="B891" s="90"/>
      <c r="C891" s="116"/>
      <c r="D891" s="115"/>
      <c r="E891" s="115"/>
      <c r="F891" s="88"/>
      <c r="G891" s="142"/>
    </row>
    <row r="892" spans="1:7" x14ac:dyDescent="0.35">
      <c r="A892" s="1"/>
      <c r="B892" s="90"/>
      <c r="C892" s="110" t="s">
        <v>191</v>
      </c>
      <c r="D892" s="117"/>
      <c r="E892" s="94"/>
      <c r="F892" s="93"/>
      <c r="G892" s="111"/>
    </row>
    <row r="893" spans="1:7" x14ac:dyDescent="0.35">
      <c r="A893" s="1"/>
      <c r="B893" s="90"/>
      <c r="C893" s="180"/>
      <c r="D893" s="92">
        <v>411</v>
      </c>
      <c r="E893" s="94"/>
      <c r="F893" s="92" t="s">
        <v>44</v>
      </c>
      <c r="G893" s="136">
        <f>G894+G895+G896+G897+G898</f>
        <v>32335</v>
      </c>
    </row>
    <row r="894" spans="1:7" x14ac:dyDescent="0.35">
      <c r="A894" s="1"/>
      <c r="B894" s="90"/>
      <c r="C894" s="177"/>
      <c r="D894" s="168"/>
      <c r="E894" s="94" t="s">
        <v>45</v>
      </c>
      <c r="F894" s="93" t="s">
        <v>46</v>
      </c>
      <c r="G894" s="137">
        <v>25368</v>
      </c>
    </row>
    <row r="895" spans="1:7" x14ac:dyDescent="0.35">
      <c r="A895" s="1"/>
      <c r="B895" s="90"/>
      <c r="C895" s="177"/>
      <c r="D895" s="166"/>
      <c r="E895" s="94" t="s">
        <v>47</v>
      </c>
      <c r="F895" s="93" t="s">
        <v>48</v>
      </c>
      <c r="G895" s="137">
        <v>830</v>
      </c>
    </row>
    <row r="896" spans="1:7" x14ac:dyDescent="0.35">
      <c r="A896" s="1"/>
      <c r="B896" s="90"/>
      <c r="C896" s="177"/>
      <c r="D896" s="166"/>
      <c r="E896" s="94" t="s">
        <v>49</v>
      </c>
      <c r="F896" s="93" t="s">
        <v>50</v>
      </c>
      <c r="G896" s="137">
        <v>4386</v>
      </c>
    </row>
    <row r="897" spans="1:7" x14ac:dyDescent="0.35">
      <c r="A897" s="1"/>
      <c r="B897" s="90"/>
      <c r="C897" s="177"/>
      <c r="D897" s="166"/>
      <c r="E897" s="94" t="s">
        <v>51</v>
      </c>
      <c r="F897" s="93" t="s">
        <v>52</v>
      </c>
      <c r="G897" s="137">
        <v>1650</v>
      </c>
    </row>
    <row r="898" spans="1:7" x14ac:dyDescent="0.35">
      <c r="A898" s="1"/>
      <c r="B898" s="90"/>
      <c r="C898" s="177"/>
      <c r="D898" s="167"/>
      <c r="E898" s="94" t="s">
        <v>53</v>
      </c>
      <c r="F898" s="93" t="s">
        <v>54</v>
      </c>
      <c r="G898" s="137">
        <v>101</v>
      </c>
    </row>
    <row r="899" spans="1:7" x14ac:dyDescent="0.35">
      <c r="A899" s="1"/>
      <c r="B899" s="90"/>
      <c r="C899" s="177"/>
      <c r="D899" s="92">
        <v>413</v>
      </c>
      <c r="E899" s="94"/>
      <c r="F899" s="92" t="s">
        <v>58</v>
      </c>
      <c r="G899" s="136">
        <f>G900+G901</f>
        <v>1000</v>
      </c>
    </row>
    <row r="900" spans="1:7" x14ac:dyDescent="0.35">
      <c r="A900" s="1"/>
      <c r="B900" s="90"/>
      <c r="C900" s="177"/>
      <c r="D900" s="168"/>
      <c r="E900" s="94" t="s">
        <v>59</v>
      </c>
      <c r="F900" s="93" t="s">
        <v>60</v>
      </c>
      <c r="G900" s="137">
        <v>500</v>
      </c>
    </row>
    <row r="901" spans="1:7" x14ac:dyDescent="0.35">
      <c r="A901" s="1"/>
      <c r="B901" s="90"/>
      <c r="C901" s="177"/>
      <c r="D901" s="167"/>
      <c r="E901" s="94" t="s">
        <v>63</v>
      </c>
      <c r="F901" s="93" t="s">
        <v>125</v>
      </c>
      <c r="G901" s="137">
        <v>500</v>
      </c>
    </row>
    <row r="902" spans="1:7" x14ac:dyDescent="0.35">
      <c r="A902" s="1"/>
      <c r="B902" s="90"/>
      <c r="C902" s="177"/>
      <c r="D902" s="92">
        <v>414</v>
      </c>
      <c r="E902" s="94"/>
      <c r="F902" s="92" t="s">
        <v>65</v>
      </c>
      <c r="G902" s="136">
        <f>G903+G904+G905</f>
        <v>1400</v>
      </c>
    </row>
    <row r="903" spans="1:7" x14ac:dyDescent="0.35">
      <c r="A903" s="1"/>
      <c r="B903" s="90"/>
      <c r="C903" s="177"/>
      <c r="D903" s="168"/>
      <c r="E903" s="94" t="s">
        <v>66</v>
      </c>
      <c r="F903" s="93" t="s">
        <v>67</v>
      </c>
      <c r="G903" s="137">
        <v>500</v>
      </c>
    </row>
    <row r="904" spans="1:7" x14ac:dyDescent="0.35">
      <c r="A904" s="1"/>
      <c r="B904" s="90"/>
      <c r="C904" s="177"/>
      <c r="D904" s="166"/>
      <c r="E904" s="94" t="s">
        <v>68</v>
      </c>
      <c r="F904" s="93" t="s">
        <v>69</v>
      </c>
      <c r="G904" s="137">
        <v>500</v>
      </c>
    </row>
    <row r="905" spans="1:7" x14ac:dyDescent="0.35">
      <c r="A905" s="1"/>
      <c r="B905" s="90"/>
      <c r="C905" s="177"/>
      <c r="D905" s="167"/>
      <c r="E905" s="94" t="s">
        <v>70</v>
      </c>
      <c r="F905" s="93" t="s">
        <v>236</v>
      </c>
      <c r="G905" s="137">
        <v>400</v>
      </c>
    </row>
    <row r="906" spans="1:7" x14ac:dyDescent="0.35">
      <c r="A906" s="1"/>
      <c r="B906" s="90"/>
      <c r="C906" s="177"/>
      <c r="D906" s="97">
        <v>415</v>
      </c>
      <c r="E906" s="91"/>
      <c r="F906" s="97" t="s">
        <v>76</v>
      </c>
      <c r="G906" s="136">
        <f>G907</f>
        <v>300</v>
      </c>
    </row>
    <row r="907" spans="1:7" x14ac:dyDescent="0.35">
      <c r="A907" s="1"/>
      <c r="B907" s="90"/>
      <c r="C907" s="177"/>
      <c r="D907" s="97"/>
      <c r="E907" s="91" t="s">
        <v>79</v>
      </c>
      <c r="F907" s="95" t="s">
        <v>126</v>
      </c>
      <c r="G907" s="137">
        <v>300</v>
      </c>
    </row>
    <row r="908" spans="1:7" x14ac:dyDescent="0.35">
      <c r="A908" s="1"/>
      <c r="B908" s="90"/>
      <c r="C908" s="177"/>
      <c r="D908" s="97">
        <v>419</v>
      </c>
      <c r="E908" s="91"/>
      <c r="F908" s="97" t="s">
        <v>86</v>
      </c>
      <c r="G908" s="136">
        <f>G909</f>
        <v>1000</v>
      </c>
    </row>
    <row r="909" spans="1:7" x14ac:dyDescent="0.35">
      <c r="A909" s="1"/>
      <c r="B909" s="90"/>
      <c r="C909" s="177"/>
      <c r="D909" s="97"/>
      <c r="E909" s="91" t="s">
        <v>89</v>
      </c>
      <c r="F909" s="95" t="s">
        <v>218</v>
      </c>
      <c r="G909" s="137">
        <v>1000</v>
      </c>
    </row>
    <row r="910" spans="1:7" x14ac:dyDescent="0.35">
      <c r="A910" s="1"/>
      <c r="B910" s="90"/>
      <c r="C910" s="177"/>
      <c r="D910" s="97">
        <v>463</v>
      </c>
      <c r="E910" s="91"/>
      <c r="F910" s="97" t="s">
        <v>118</v>
      </c>
      <c r="G910" s="136">
        <f>G911</f>
        <v>18000</v>
      </c>
    </row>
    <row r="911" spans="1:7" x14ac:dyDescent="0.35">
      <c r="A911" s="1"/>
      <c r="B911" s="90"/>
      <c r="C911" s="177"/>
      <c r="D911" s="97"/>
      <c r="E911" s="91" t="s">
        <v>202</v>
      </c>
      <c r="F911" s="99" t="s">
        <v>118</v>
      </c>
      <c r="G911" s="137">
        <v>18000</v>
      </c>
    </row>
    <row r="912" spans="1:7" ht="15" thickBot="1" x14ac:dyDescent="0.4">
      <c r="A912" s="1"/>
      <c r="B912" s="90"/>
      <c r="C912" s="181"/>
      <c r="D912" s="108"/>
      <c r="E912" s="102"/>
      <c r="F912" s="109" t="s">
        <v>134</v>
      </c>
      <c r="G912" s="139">
        <f>G893+G899+G902+G910+G908+G906</f>
        <v>54035</v>
      </c>
    </row>
    <row r="913" spans="1:7" x14ac:dyDescent="0.35">
      <c r="A913" s="1"/>
      <c r="B913" s="90"/>
      <c r="C913" s="18"/>
      <c r="D913" s="14"/>
      <c r="E913" s="21"/>
      <c r="F913" s="23"/>
    </row>
    <row r="914" spans="1:7" ht="15.5" x14ac:dyDescent="0.35">
      <c r="A914" s="1"/>
      <c r="B914" s="90"/>
      <c r="C914" s="34" t="s">
        <v>184</v>
      </c>
      <c r="D914" s="14"/>
      <c r="E914" s="21"/>
      <c r="F914" s="23"/>
    </row>
    <row r="915" spans="1:7" ht="18" thickBot="1" x14ac:dyDescent="0.4">
      <c r="A915" s="1"/>
      <c r="B915" s="90"/>
      <c r="C915" s="69"/>
      <c r="D915" s="72"/>
      <c r="E915" s="72"/>
      <c r="F915" s="72"/>
    </row>
    <row r="916" spans="1:7" ht="14.5" customHeight="1" x14ac:dyDescent="0.35">
      <c r="A916" s="1"/>
      <c r="B916" s="90"/>
      <c r="C916" s="105" t="s">
        <v>123</v>
      </c>
      <c r="D916" s="100" t="s">
        <v>2</v>
      </c>
      <c r="E916" s="101" t="s">
        <v>2</v>
      </c>
      <c r="F916" s="104" t="s">
        <v>4</v>
      </c>
      <c r="G916" s="170" t="s">
        <v>290</v>
      </c>
    </row>
    <row r="917" spans="1:7" x14ac:dyDescent="0.35">
      <c r="A917" s="1"/>
      <c r="B917" s="90"/>
      <c r="C917" s="118" t="s">
        <v>3</v>
      </c>
      <c r="D917" s="119" t="s">
        <v>3</v>
      </c>
      <c r="E917" s="113" t="s">
        <v>3</v>
      </c>
      <c r="F917" s="114" t="s">
        <v>0</v>
      </c>
      <c r="G917" s="189"/>
    </row>
    <row r="918" spans="1:7" s="89" customFormat="1" ht="11" customHeight="1" x14ac:dyDescent="0.35">
      <c r="A918" s="90"/>
      <c r="B918" s="90"/>
      <c r="C918" s="87"/>
      <c r="D918" s="94"/>
      <c r="E918" s="94"/>
      <c r="F918" s="94"/>
      <c r="G918" s="147"/>
    </row>
    <row r="919" spans="1:7" x14ac:dyDescent="0.35">
      <c r="A919" s="1"/>
      <c r="B919" s="90"/>
      <c r="C919" s="110" t="s">
        <v>192</v>
      </c>
      <c r="D919" s="117"/>
      <c r="E919" s="94"/>
      <c r="F919" s="93"/>
      <c r="G919" s="111"/>
    </row>
    <row r="920" spans="1:7" x14ac:dyDescent="0.35">
      <c r="A920" s="1"/>
      <c r="B920" s="90"/>
      <c r="C920" s="180"/>
      <c r="D920" s="92">
        <v>411</v>
      </c>
      <c r="E920" s="94"/>
      <c r="F920" s="92" t="s">
        <v>44</v>
      </c>
      <c r="G920" s="136">
        <f>G921+G922+G923+G924+G925</f>
        <v>131115</v>
      </c>
    </row>
    <row r="921" spans="1:7" x14ac:dyDescent="0.35">
      <c r="A921" s="1"/>
      <c r="B921" s="90"/>
      <c r="C921" s="177"/>
      <c r="D921" s="168"/>
      <c r="E921" s="94" t="s">
        <v>45</v>
      </c>
      <c r="F921" s="93" t="s">
        <v>46</v>
      </c>
      <c r="G921" s="137">
        <v>105300</v>
      </c>
    </row>
    <row r="922" spans="1:7" x14ac:dyDescent="0.35">
      <c r="A922" s="1"/>
      <c r="B922" s="90"/>
      <c r="C922" s="177"/>
      <c r="D922" s="166"/>
      <c r="E922" s="94" t="s">
        <v>47</v>
      </c>
      <c r="F922" s="93" t="s">
        <v>48</v>
      </c>
      <c r="G922" s="137">
        <v>1350</v>
      </c>
    </row>
    <row r="923" spans="1:7" x14ac:dyDescent="0.35">
      <c r="A923" s="1"/>
      <c r="B923" s="90"/>
      <c r="C923" s="177"/>
      <c r="D923" s="166"/>
      <c r="E923" s="94" t="s">
        <v>49</v>
      </c>
      <c r="F923" s="93" t="s">
        <v>50</v>
      </c>
      <c r="G923" s="137">
        <v>17600</v>
      </c>
    </row>
    <row r="924" spans="1:7" x14ac:dyDescent="0.35">
      <c r="A924" s="1"/>
      <c r="B924" s="90"/>
      <c r="C924" s="177"/>
      <c r="D924" s="166"/>
      <c r="E924" s="94" t="s">
        <v>51</v>
      </c>
      <c r="F924" s="93" t="s">
        <v>52</v>
      </c>
      <c r="G924" s="137">
        <v>6700</v>
      </c>
    </row>
    <row r="925" spans="1:7" x14ac:dyDescent="0.35">
      <c r="A925" s="1"/>
      <c r="B925" s="90"/>
      <c r="C925" s="177"/>
      <c r="D925" s="167"/>
      <c r="E925" s="94" t="s">
        <v>53</v>
      </c>
      <c r="F925" s="93" t="s">
        <v>54</v>
      </c>
      <c r="G925" s="137">
        <v>165</v>
      </c>
    </row>
    <row r="926" spans="1:7" x14ac:dyDescent="0.35">
      <c r="A926" s="1"/>
      <c r="B926" s="90"/>
      <c r="C926" s="177"/>
      <c r="D926" s="92">
        <v>413</v>
      </c>
      <c r="E926" s="94"/>
      <c r="F926" s="92" t="s">
        <v>58</v>
      </c>
      <c r="G926" s="136">
        <f>G927+G928</f>
        <v>4000</v>
      </c>
    </row>
    <row r="927" spans="1:7" x14ac:dyDescent="0.35">
      <c r="A927" s="1"/>
      <c r="B927" s="90"/>
      <c r="C927" s="177"/>
      <c r="D927" s="168"/>
      <c r="E927" s="94" t="s">
        <v>59</v>
      </c>
      <c r="F927" s="93" t="s">
        <v>60</v>
      </c>
      <c r="G927" s="137">
        <v>1500</v>
      </c>
    </row>
    <row r="928" spans="1:7" x14ac:dyDescent="0.35">
      <c r="A928" s="1"/>
      <c r="B928" s="90"/>
      <c r="C928" s="177"/>
      <c r="D928" s="167"/>
      <c r="E928" s="94" t="s">
        <v>63</v>
      </c>
      <c r="F928" s="93" t="s">
        <v>125</v>
      </c>
      <c r="G928" s="137">
        <v>2500</v>
      </c>
    </row>
    <row r="929" spans="1:7" x14ac:dyDescent="0.35">
      <c r="A929" s="1"/>
      <c r="B929" s="90"/>
      <c r="C929" s="177"/>
      <c r="D929" s="92">
        <v>414</v>
      </c>
      <c r="E929" s="94"/>
      <c r="F929" s="92" t="s">
        <v>65</v>
      </c>
      <c r="G929" s="136">
        <f>G930+G931+G932</f>
        <v>3000</v>
      </c>
    </row>
    <row r="930" spans="1:7" x14ac:dyDescent="0.35">
      <c r="A930" s="1"/>
      <c r="B930" s="90"/>
      <c r="C930" s="177"/>
      <c r="D930" s="168"/>
      <c r="E930" s="94" t="s">
        <v>66</v>
      </c>
      <c r="F930" s="93" t="s">
        <v>67</v>
      </c>
      <c r="G930" s="137">
        <v>1000</v>
      </c>
    </row>
    <row r="931" spans="1:7" x14ac:dyDescent="0.35">
      <c r="A931" s="1"/>
      <c r="B931" s="90"/>
      <c r="C931" s="177"/>
      <c r="D931" s="166"/>
      <c r="E931" s="94" t="s">
        <v>68</v>
      </c>
      <c r="F931" s="93" t="s">
        <v>69</v>
      </c>
      <c r="G931" s="137">
        <v>1000</v>
      </c>
    </row>
    <row r="932" spans="1:7" x14ac:dyDescent="0.35">
      <c r="A932" s="1"/>
      <c r="B932" s="90"/>
      <c r="C932" s="177"/>
      <c r="D932" s="167"/>
      <c r="E932" s="94" t="s">
        <v>70</v>
      </c>
      <c r="F932" s="93" t="s">
        <v>234</v>
      </c>
      <c r="G932" s="137">
        <v>1000</v>
      </c>
    </row>
    <row r="933" spans="1:7" x14ac:dyDescent="0.35">
      <c r="A933" s="1"/>
      <c r="B933" s="90"/>
      <c r="C933" s="177"/>
      <c r="D933" s="97">
        <v>415</v>
      </c>
      <c r="E933" s="91"/>
      <c r="F933" s="97" t="s">
        <v>231</v>
      </c>
      <c r="G933" s="136">
        <f>G934+G935</f>
        <v>92000</v>
      </c>
    </row>
    <row r="934" spans="1:7" x14ac:dyDescent="0.35">
      <c r="A934" s="1"/>
      <c r="B934" s="90"/>
      <c r="C934" s="177"/>
      <c r="D934" s="169"/>
      <c r="E934" s="91" t="s">
        <v>77</v>
      </c>
      <c r="F934" s="95" t="s">
        <v>78</v>
      </c>
      <c r="G934" s="137">
        <v>90000</v>
      </c>
    </row>
    <row r="935" spans="1:7" x14ac:dyDescent="0.35">
      <c r="A935" s="1"/>
      <c r="B935" s="90"/>
      <c r="C935" s="177"/>
      <c r="D935" s="167"/>
      <c r="E935" s="91" t="s">
        <v>79</v>
      </c>
      <c r="F935" s="95" t="s">
        <v>127</v>
      </c>
      <c r="G935" s="137">
        <v>2000</v>
      </c>
    </row>
    <row r="936" spans="1:7" x14ac:dyDescent="0.35">
      <c r="A936" s="1"/>
      <c r="B936" s="90"/>
      <c r="C936" s="177"/>
      <c r="D936" s="97">
        <v>419</v>
      </c>
      <c r="E936" s="91"/>
      <c r="F936" s="97" t="s">
        <v>86</v>
      </c>
      <c r="G936" s="136">
        <f>G937</f>
        <v>1000</v>
      </c>
    </row>
    <row r="937" spans="1:7" x14ac:dyDescent="0.35">
      <c r="A937" s="1"/>
      <c r="B937" s="90"/>
      <c r="C937" s="177"/>
      <c r="D937" s="95"/>
      <c r="E937" s="91" t="s">
        <v>89</v>
      </c>
      <c r="F937" s="95" t="s">
        <v>218</v>
      </c>
      <c r="G937" s="137">
        <v>1000</v>
      </c>
    </row>
    <row r="938" spans="1:7" x14ac:dyDescent="0.35">
      <c r="A938" s="1"/>
      <c r="B938" s="90"/>
      <c r="C938" s="177"/>
      <c r="D938" s="97">
        <v>463</v>
      </c>
      <c r="E938" s="91"/>
      <c r="F938" s="97" t="s">
        <v>118</v>
      </c>
      <c r="G938" s="136">
        <f>G939</f>
        <v>150000</v>
      </c>
    </row>
    <row r="939" spans="1:7" x14ac:dyDescent="0.35">
      <c r="A939" s="1"/>
      <c r="B939" s="90"/>
      <c r="C939" s="177"/>
      <c r="D939" s="95"/>
      <c r="E939" s="91" t="s">
        <v>202</v>
      </c>
      <c r="F939" s="95" t="s">
        <v>118</v>
      </c>
      <c r="G939" s="137">
        <v>150000</v>
      </c>
    </row>
    <row r="940" spans="1:7" ht="15" thickBot="1" x14ac:dyDescent="0.4">
      <c r="A940" s="1"/>
      <c r="B940" s="90"/>
      <c r="C940" s="181"/>
      <c r="D940" s="108"/>
      <c r="E940" s="102"/>
      <c r="F940" s="109" t="s">
        <v>134</v>
      </c>
      <c r="G940" s="139">
        <f>G920+G926+G929+G938+G933+G936</f>
        <v>381115</v>
      </c>
    </row>
    <row r="941" spans="1:7" x14ac:dyDescent="0.35">
      <c r="A941" s="1"/>
      <c r="B941" s="90"/>
      <c r="C941" s="62"/>
      <c r="D941" s="14"/>
      <c r="E941" s="21"/>
      <c r="F941" s="23"/>
    </row>
    <row r="942" spans="1:7" x14ac:dyDescent="0.35">
      <c r="A942" s="1"/>
      <c r="B942" s="90"/>
      <c r="C942" s="62"/>
      <c r="D942" s="14"/>
      <c r="E942" s="21"/>
      <c r="F942" s="23"/>
    </row>
    <row r="943" spans="1:7" ht="17.5" x14ac:dyDescent="0.35">
      <c r="A943" s="1"/>
      <c r="B943" s="90"/>
      <c r="C943" s="164" t="s">
        <v>189</v>
      </c>
      <c r="D943" s="165"/>
      <c r="E943" s="165"/>
      <c r="F943" s="165"/>
    </row>
    <row r="944" spans="1:7" ht="18" thickBot="1" x14ac:dyDescent="0.4">
      <c r="A944" s="1"/>
      <c r="B944" s="90"/>
      <c r="C944" s="69"/>
      <c r="D944" s="72"/>
      <c r="E944" s="72"/>
      <c r="F944" s="72"/>
    </row>
    <row r="945" spans="1:7" ht="14.5" customHeight="1" x14ac:dyDescent="0.35">
      <c r="A945" s="1"/>
      <c r="B945" s="90"/>
      <c r="C945" s="105" t="s">
        <v>123</v>
      </c>
      <c r="D945" s="100" t="s">
        <v>2</v>
      </c>
      <c r="E945" s="101" t="s">
        <v>2</v>
      </c>
      <c r="F945" s="104" t="s">
        <v>4</v>
      </c>
      <c r="G945" s="170" t="s">
        <v>290</v>
      </c>
    </row>
    <row r="946" spans="1:7" x14ac:dyDescent="0.35">
      <c r="A946" s="1"/>
      <c r="B946" s="90"/>
      <c r="C946" s="118" t="s">
        <v>3</v>
      </c>
      <c r="D946" s="119" t="s">
        <v>3</v>
      </c>
      <c r="E946" s="113" t="s">
        <v>3</v>
      </c>
      <c r="F946" s="114" t="s">
        <v>0</v>
      </c>
      <c r="G946" s="189"/>
    </row>
    <row r="947" spans="1:7" s="89" customFormat="1" ht="11.5" customHeight="1" x14ac:dyDescent="0.35">
      <c r="A947" s="90"/>
      <c r="B947" s="90"/>
      <c r="C947" s="87"/>
      <c r="D947" s="94"/>
      <c r="E947" s="94"/>
      <c r="F947" s="93"/>
      <c r="G947" s="147"/>
    </row>
    <row r="948" spans="1:7" x14ac:dyDescent="0.35">
      <c r="A948" s="1"/>
      <c r="B948" s="90"/>
      <c r="C948" s="110" t="s">
        <v>193</v>
      </c>
      <c r="D948" s="117"/>
      <c r="E948" s="94"/>
      <c r="F948" s="93"/>
      <c r="G948" s="111"/>
    </row>
    <row r="949" spans="1:7" x14ac:dyDescent="0.35">
      <c r="A949" s="1"/>
      <c r="B949" s="90"/>
      <c r="C949" s="180"/>
      <c r="D949" s="92">
        <v>411</v>
      </c>
      <c r="E949" s="94"/>
      <c r="F949" s="92" t="s">
        <v>44</v>
      </c>
      <c r="G949" s="136">
        <f>G950+G951+G952+G953+G954</f>
        <v>116062</v>
      </c>
    </row>
    <row r="950" spans="1:7" x14ac:dyDescent="0.35">
      <c r="A950" s="1"/>
      <c r="B950" s="90"/>
      <c r="C950" s="177"/>
      <c r="D950" s="168"/>
      <c r="E950" s="94" t="s">
        <v>45</v>
      </c>
      <c r="F950" s="93" t="s">
        <v>46</v>
      </c>
      <c r="G950" s="137">
        <v>93050</v>
      </c>
    </row>
    <row r="951" spans="1:7" x14ac:dyDescent="0.35">
      <c r="A951" s="1"/>
      <c r="B951" s="90"/>
      <c r="C951" s="177"/>
      <c r="D951" s="166"/>
      <c r="E951" s="94" t="s">
        <v>47</v>
      </c>
      <c r="F951" s="93" t="s">
        <v>48</v>
      </c>
      <c r="G951" s="137">
        <v>1230</v>
      </c>
    </row>
    <row r="952" spans="1:7" x14ac:dyDescent="0.35">
      <c r="A952" s="1"/>
      <c r="B952" s="90"/>
      <c r="C952" s="177"/>
      <c r="D952" s="166"/>
      <c r="E952" s="94" t="s">
        <v>49</v>
      </c>
      <c r="F952" s="93" t="s">
        <v>50</v>
      </c>
      <c r="G952" s="137">
        <v>15700</v>
      </c>
    </row>
    <row r="953" spans="1:7" x14ac:dyDescent="0.35">
      <c r="A953" s="1"/>
      <c r="B953" s="90"/>
      <c r="C953" s="177"/>
      <c r="D953" s="166"/>
      <c r="E953" s="94" t="s">
        <v>51</v>
      </c>
      <c r="F953" s="93" t="s">
        <v>52</v>
      </c>
      <c r="G953" s="137">
        <v>5950</v>
      </c>
    </row>
    <row r="954" spans="1:7" x14ac:dyDescent="0.35">
      <c r="A954" s="1"/>
      <c r="B954" s="90"/>
      <c r="C954" s="177"/>
      <c r="D954" s="167"/>
      <c r="E954" s="94" t="s">
        <v>53</v>
      </c>
      <c r="F954" s="93" t="s">
        <v>54</v>
      </c>
      <c r="G954" s="137">
        <v>132</v>
      </c>
    </row>
    <row r="955" spans="1:7" x14ac:dyDescent="0.35">
      <c r="A955" s="1"/>
      <c r="B955" s="90"/>
      <c r="C955" s="177"/>
      <c r="D955" s="92">
        <v>413</v>
      </c>
      <c r="E955" s="94"/>
      <c r="F955" s="92" t="s">
        <v>58</v>
      </c>
      <c r="G955" s="149">
        <f>G956+G957</f>
        <v>3000</v>
      </c>
    </row>
    <row r="956" spans="1:7" x14ac:dyDescent="0.35">
      <c r="A956" s="1"/>
      <c r="B956" s="90"/>
      <c r="C956" s="177"/>
      <c r="D956" s="168"/>
      <c r="E956" s="94" t="s">
        <v>59</v>
      </c>
      <c r="F956" s="93" t="s">
        <v>60</v>
      </c>
      <c r="G956" s="137">
        <v>2000</v>
      </c>
    </row>
    <row r="957" spans="1:7" x14ac:dyDescent="0.35">
      <c r="A957" s="1"/>
      <c r="B957" s="90"/>
      <c r="C957" s="177"/>
      <c r="D957" s="167"/>
      <c r="E957" s="94" t="s">
        <v>63</v>
      </c>
      <c r="F957" s="93" t="s">
        <v>125</v>
      </c>
      <c r="G957" s="137">
        <v>1000</v>
      </c>
    </row>
    <row r="958" spans="1:7" x14ac:dyDescent="0.35">
      <c r="A958" s="1"/>
      <c r="B958" s="90"/>
      <c r="C958" s="177"/>
      <c r="D958" s="92">
        <v>414</v>
      </c>
      <c r="E958" s="94"/>
      <c r="F958" s="92" t="s">
        <v>65</v>
      </c>
      <c r="G958" s="136">
        <f>G959+G960+G961+G962</f>
        <v>3200</v>
      </c>
    </row>
    <row r="959" spans="1:7" x14ac:dyDescent="0.35">
      <c r="A959" s="1"/>
      <c r="B959" s="90"/>
      <c r="C959" s="177"/>
      <c r="D959" s="168"/>
      <c r="E959" s="94" t="s">
        <v>66</v>
      </c>
      <c r="F959" s="93" t="s">
        <v>67</v>
      </c>
      <c r="G959" s="137">
        <v>500</v>
      </c>
    </row>
    <row r="960" spans="1:7" x14ac:dyDescent="0.35">
      <c r="A960" s="1"/>
      <c r="B960" s="90"/>
      <c r="C960" s="177"/>
      <c r="D960" s="166"/>
      <c r="E960" s="94" t="s">
        <v>68</v>
      </c>
      <c r="F960" s="93" t="s">
        <v>69</v>
      </c>
      <c r="G960" s="137">
        <v>500</v>
      </c>
    </row>
    <row r="961" spans="1:7" x14ac:dyDescent="0.35">
      <c r="A961" s="1"/>
      <c r="B961" s="90"/>
      <c r="C961" s="177"/>
      <c r="D961" s="166"/>
      <c r="E961" s="94" t="s">
        <v>70</v>
      </c>
      <c r="F961" s="93" t="s">
        <v>236</v>
      </c>
      <c r="G961" s="137">
        <v>700</v>
      </c>
    </row>
    <row r="962" spans="1:7" x14ac:dyDescent="0.35">
      <c r="A962" s="1"/>
      <c r="B962" s="90"/>
      <c r="C962" s="177"/>
      <c r="D962" s="167"/>
      <c r="E962" s="94" t="s">
        <v>70</v>
      </c>
      <c r="F962" s="93" t="s">
        <v>146</v>
      </c>
      <c r="G962" s="137">
        <v>1500</v>
      </c>
    </row>
    <row r="963" spans="1:7" x14ac:dyDescent="0.35">
      <c r="A963" s="1"/>
      <c r="B963" s="90"/>
      <c r="C963" s="177"/>
      <c r="D963" s="97">
        <v>419</v>
      </c>
      <c r="E963" s="91"/>
      <c r="F963" s="97" t="s">
        <v>86</v>
      </c>
      <c r="G963" s="136">
        <f>G964</f>
        <v>1000</v>
      </c>
    </row>
    <row r="964" spans="1:7" x14ac:dyDescent="0.35">
      <c r="A964" s="1"/>
      <c r="B964" s="90"/>
      <c r="C964" s="177"/>
      <c r="D964" s="97"/>
      <c r="E964" s="91" t="s">
        <v>89</v>
      </c>
      <c r="F964" s="95" t="s">
        <v>218</v>
      </c>
      <c r="G964" s="137">
        <v>1000</v>
      </c>
    </row>
    <row r="965" spans="1:7" x14ac:dyDescent="0.35">
      <c r="A965" s="1"/>
      <c r="B965" s="90"/>
      <c r="C965" s="177"/>
      <c r="D965" s="97">
        <v>463</v>
      </c>
      <c r="E965" s="91"/>
      <c r="F965" s="97" t="s">
        <v>118</v>
      </c>
      <c r="G965" s="136">
        <f>G966</f>
        <v>17096.5</v>
      </c>
    </row>
    <row r="966" spans="1:7" x14ac:dyDescent="0.35">
      <c r="A966" s="1"/>
      <c r="B966" s="90"/>
      <c r="C966" s="177"/>
      <c r="D966" s="97"/>
      <c r="E966" s="91" t="s">
        <v>202</v>
      </c>
      <c r="F966" s="95" t="s">
        <v>118</v>
      </c>
      <c r="G966" s="137">
        <v>17096.5</v>
      </c>
    </row>
    <row r="967" spans="1:7" ht="15" thickBot="1" x14ac:dyDescent="0.4">
      <c r="A967" s="1"/>
      <c r="B967" s="90"/>
      <c r="C967" s="181"/>
      <c r="D967" s="108"/>
      <c r="E967" s="102"/>
      <c r="F967" s="109" t="s">
        <v>134</v>
      </c>
      <c r="G967" s="139">
        <f>G949+G955+G958+G963+G965</f>
        <v>140358.5</v>
      </c>
    </row>
    <row r="968" spans="1:7" ht="15" thickBot="1" x14ac:dyDescent="0.4">
      <c r="A968" s="1"/>
      <c r="B968" s="90"/>
      <c r="C968" s="18"/>
      <c r="D968" s="14"/>
      <c r="E968" s="21"/>
      <c r="F968" s="23"/>
      <c r="G968" s="30"/>
    </row>
    <row r="969" spans="1:7" ht="15" thickBot="1" x14ac:dyDescent="0.4">
      <c r="A969" s="1"/>
      <c r="B969" s="90"/>
      <c r="C969" s="162"/>
      <c r="D969" s="163"/>
      <c r="E969" s="163"/>
      <c r="F969" s="43" t="s">
        <v>174</v>
      </c>
      <c r="G969" s="44">
        <f>G326+G371+G408+G434+G474+G602+G640+G691+G752+G802+G861+G912+G940+G967+G533</f>
        <v>7232516.96</v>
      </c>
    </row>
    <row r="970" spans="1:7" x14ac:dyDescent="0.35">
      <c r="A970" s="1"/>
      <c r="B970" s="90"/>
      <c r="C970" s="15"/>
      <c r="D970" s="15"/>
      <c r="E970" s="15"/>
      <c r="F970" s="22"/>
    </row>
    <row r="971" spans="1:7" x14ac:dyDescent="0.35">
      <c r="A971" s="1"/>
      <c r="B971" s="90"/>
      <c r="C971" s="15"/>
      <c r="D971" s="15"/>
      <c r="E971" s="15"/>
      <c r="F971" s="22"/>
    </row>
    <row r="972" spans="1:7" x14ac:dyDescent="0.35">
      <c r="A972" s="1"/>
      <c r="B972" s="90"/>
      <c r="C972" s="15"/>
      <c r="D972" s="15"/>
      <c r="E972" s="15"/>
      <c r="F972" s="22"/>
    </row>
    <row r="973" spans="1:7" x14ac:dyDescent="0.35">
      <c r="A973" s="1"/>
      <c r="B973" s="90"/>
      <c r="C973" s="15"/>
      <c r="D973" s="15"/>
      <c r="E973" s="15"/>
      <c r="F973" s="22"/>
    </row>
    <row r="974" spans="1:7" x14ac:dyDescent="0.35">
      <c r="A974" s="1"/>
      <c r="B974" s="90"/>
      <c r="C974" s="15"/>
      <c r="D974" s="15"/>
      <c r="E974" s="15"/>
      <c r="F974" s="22"/>
    </row>
    <row r="975" spans="1:7" x14ac:dyDescent="0.35">
      <c r="A975" s="1"/>
      <c r="B975" s="90"/>
      <c r="C975" s="15"/>
      <c r="D975" s="15"/>
      <c r="E975" s="15"/>
      <c r="F975" s="22"/>
    </row>
    <row r="976" spans="1:7" x14ac:dyDescent="0.35">
      <c r="A976" s="1"/>
      <c r="B976" s="90"/>
      <c r="C976" s="15"/>
      <c r="D976" s="15"/>
      <c r="E976" s="15"/>
      <c r="F976" s="22"/>
    </row>
    <row r="977" spans="1:6" x14ac:dyDescent="0.35">
      <c r="A977" s="1"/>
      <c r="B977" s="90"/>
      <c r="C977" s="15"/>
      <c r="D977" s="15"/>
      <c r="E977" s="15"/>
      <c r="F977" s="22"/>
    </row>
    <row r="978" spans="1:6" x14ac:dyDescent="0.35">
      <c r="A978" s="1"/>
      <c r="B978" s="90"/>
      <c r="C978" s="15"/>
      <c r="D978" s="15"/>
      <c r="E978" s="15"/>
      <c r="F978" s="22"/>
    </row>
    <row r="979" spans="1:6" x14ac:dyDescent="0.35">
      <c r="A979" s="1"/>
      <c r="B979" s="90"/>
      <c r="C979" s="15"/>
      <c r="D979" s="15"/>
      <c r="E979" s="15"/>
      <c r="F979" s="22"/>
    </row>
    <row r="980" spans="1:6" x14ac:dyDescent="0.35">
      <c r="A980" s="1"/>
      <c r="B980" s="90"/>
      <c r="C980" s="15"/>
      <c r="D980" s="15"/>
      <c r="E980" s="15"/>
      <c r="F980" s="22"/>
    </row>
    <row r="981" spans="1:6" x14ac:dyDescent="0.35">
      <c r="A981" s="1"/>
      <c r="B981" s="90"/>
      <c r="C981" s="15"/>
      <c r="D981" s="15"/>
      <c r="E981" s="15"/>
      <c r="F981" s="22"/>
    </row>
    <row r="982" spans="1:6" x14ac:dyDescent="0.35">
      <c r="A982" s="1"/>
      <c r="B982" s="90"/>
      <c r="C982" s="15"/>
      <c r="D982" s="15"/>
      <c r="E982" s="15"/>
      <c r="F982" s="22"/>
    </row>
    <row r="983" spans="1:6" x14ac:dyDescent="0.35">
      <c r="A983" s="1"/>
      <c r="B983" s="90"/>
      <c r="C983" s="15"/>
      <c r="D983" s="15"/>
      <c r="E983" s="15"/>
      <c r="F983" s="22"/>
    </row>
    <row r="984" spans="1:6" x14ac:dyDescent="0.35">
      <c r="A984" s="1"/>
      <c r="B984" s="90"/>
      <c r="C984" s="15"/>
      <c r="D984" s="15"/>
      <c r="E984" s="15"/>
      <c r="F984" s="22"/>
    </row>
    <row r="985" spans="1:6" x14ac:dyDescent="0.35">
      <c r="A985" s="1"/>
      <c r="B985" s="90"/>
      <c r="C985" s="15"/>
      <c r="D985" s="15"/>
      <c r="E985" s="15"/>
      <c r="F985" s="22"/>
    </row>
    <row r="986" spans="1:6" x14ac:dyDescent="0.35">
      <c r="A986" s="1"/>
      <c r="B986" s="90"/>
      <c r="C986" s="15"/>
      <c r="D986" s="15"/>
      <c r="E986" s="15"/>
      <c r="F986" s="22"/>
    </row>
    <row r="987" spans="1:6" x14ac:dyDescent="0.35">
      <c r="A987" s="1"/>
      <c r="B987" s="90"/>
      <c r="C987" s="15"/>
      <c r="D987" s="15"/>
      <c r="E987" s="15"/>
      <c r="F987" s="22"/>
    </row>
    <row r="988" spans="1:6" x14ac:dyDescent="0.35">
      <c r="A988" s="1"/>
      <c r="B988" s="90"/>
      <c r="C988" s="15"/>
      <c r="D988" s="15"/>
      <c r="E988" s="15"/>
      <c r="F988" s="22"/>
    </row>
    <row r="989" spans="1:6" x14ac:dyDescent="0.35">
      <c r="A989" s="1"/>
      <c r="B989" s="90"/>
      <c r="C989" s="15"/>
      <c r="D989" s="15"/>
      <c r="E989" s="15"/>
      <c r="F989" s="22"/>
    </row>
    <row r="990" spans="1:6" x14ac:dyDescent="0.35">
      <c r="A990" s="1"/>
      <c r="B990" s="90"/>
      <c r="C990" s="15"/>
      <c r="D990" s="15"/>
      <c r="E990" s="15"/>
      <c r="F990" s="22"/>
    </row>
    <row r="991" spans="1:6" x14ac:dyDescent="0.35">
      <c r="A991" s="1"/>
      <c r="B991" s="90"/>
      <c r="C991" s="15"/>
      <c r="D991" s="15"/>
      <c r="E991" s="15"/>
      <c r="F991" s="22"/>
    </row>
    <row r="992" spans="1:6" x14ac:dyDescent="0.35">
      <c r="A992" s="1"/>
      <c r="B992" s="90"/>
      <c r="C992" s="15"/>
      <c r="D992" s="15"/>
      <c r="E992" s="15"/>
      <c r="F992" s="22"/>
    </row>
    <row r="993" spans="1:7" x14ac:dyDescent="0.35">
      <c r="A993" s="1"/>
      <c r="B993" s="90"/>
      <c r="C993" s="15"/>
      <c r="D993" s="15"/>
      <c r="E993" s="15"/>
      <c r="F993" s="22"/>
    </row>
    <row r="994" spans="1:7" x14ac:dyDescent="0.35">
      <c r="A994" s="1"/>
      <c r="B994" s="90"/>
      <c r="C994" s="15"/>
      <c r="D994" s="15"/>
      <c r="E994" s="15"/>
      <c r="F994" s="22"/>
    </row>
    <row r="995" spans="1:7" x14ac:dyDescent="0.35">
      <c r="A995" s="1"/>
      <c r="B995" s="90"/>
      <c r="C995" s="15"/>
      <c r="D995" s="15"/>
      <c r="E995" s="15"/>
      <c r="F995" s="22"/>
    </row>
    <row r="996" spans="1:7" x14ac:dyDescent="0.35">
      <c r="A996" s="1"/>
      <c r="B996" s="90"/>
      <c r="C996" s="15"/>
      <c r="D996" s="15"/>
      <c r="E996" s="15"/>
      <c r="F996" s="22"/>
    </row>
    <row r="997" spans="1:7" x14ac:dyDescent="0.35">
      <c r="A997" s="1"/>
      <c r="B997" s="90"/>
      <c r="C997" s="15"/>
      <c r="D997" s="15"/>
      <c r="E997" s="15"/>
      <c r="F997" s="22"/>
    </row>
    <row r="998" spans="1:7" ht="15.5" x14ac:dyDescent="0.35">
      <c r="A998" s="1"/>
      <c r="B998" s="90"/>
      <c r="C998" s="1"/>
      <c r="D998" s="2"/>
      <c r="E998" s="21"/>
      <c r="F998" s="29" t="s">
        <v>175</v>
      </c>
    </row>
    <row r="999" spans="1:7" ht="15.5" x14ac:dyDescent="0.35">
      <c r="A999" s="1"/>
      <c r="B999" s="90"/>
      <c r="C999" s="1"/>
      <c r="D999" s="2"/>
      <c r="E999" s="21"/>
      <c r="F999" s="29"/>
    </row>
    <row r="1000" spans="1:7" ht="15" thickBot="1" x14ac:dyDescent="0.4">
      <c r="A1000" s="1"/>
      <c r="B1000" s="90"/>
      <c r="C1000" s="1"/>
      <c r="D1000" s="14"/>
      <c r="E1000" s="21"/>
      <c r="F1000" s="23"/>
    </row>
    <row r="1001" spans="1:7" ht="14.5" customHeight="1" x14ac:dyDescent="0.35">
      <c r="A1001" s="1"/>
      <c r="B1001" s="90"/>
      <c r="C1001" s="105" t="s">
        <v>123</v>
      </c>
      <c r="D1001" s="100" t="s">
        <v>2</v>
      </c>
      <c r="E1001" s="101" t="s">
        <v>2</v>
      </c>
      <c r="F1001" s="104" t="s">
        <v>4</v>
      </c>
      <c r="G1001" s="170" t="s">
        <v>290</v>
      </c>
    </row>
    <row r="1002" spans="1:7" x14ac:dyDescent="0.35">
      <c r="A1002" s="1"/>
      <c r="B1002" s="90"/>
      <c r="C1002" s="118" t="s">
        <v>3</v>
      </c>
      <c r="D1002" s="119" t="s">
        <v>3</v>
      </c>
      <c r="E1002" s="113" t="s">
        <v>3</v>
      </c>
      <c r="F1002" s="114"/>
      <c r="G1002" s="189"/>
    </row>
    <row r="1003" spans="1:7" s="89" customFormat="1" ht="11" customHeight="1" x14ac:dyDescent="0.35">
      <c r="A1003" s="90"/>
      <c r="B1003" s="90"/>
      <c r="C1003" s="87"/>
      <c r="D1003" s="94"/>
      <c r="E1003" s="94"/>
      <c r="F1003" s="93"/>
      <c r="G1003" s="147"/>
    </row>
    <row r="1004" spans="1:7" x14ac:dyDescent="0.35">
      <c r="A1004" s="1"/>
      <c r="B1004" s="90"/>
      <c r="C1004" s="110"/>
      <c r="D1004" s="94"/>
      <c r="E1004" s="94"/>
      <c r="F1004" s="93"/>
      <c r="G1004" s="111"/>
    </row>
    <row r="1005" spans="1:7" x14ac:dyDescent="0.35">
      <c r="A1005" s="1"/>
      <c r="B1005" s="90"/>
      <c r="C1005" s="122"/>
      <c r="D1005" s="91"/>
      <c r="E1005" s="91"/>
      <c r="F1005" s="8" t="s">
        <v>176</v>
      </c>
      <c r="G1005" s="150"/>
    </row>
    <row r="1006" spans="1:7" x14ac:dyDescent="0.35">
      <c r="A1006" s="1"/>
      <c r="B1006" s="90"/>
      <c r="C1006" s="86">
        <v>14</v>
      </c>
      <c r="D1006" s="64">
        <v>441</v>
      </c>
      <c r="E1006" s="94"/>
      <c r="F1006" s="92" t="s">
        <v>244</v>
      </c>
      <c r="G1006" s="151">
        <f>G1007</f>
        <v>25000</v>
      </c>
    </row>
    <row r="1007" spans="1:7" x14ac:dyDescent="0.35">
      <c r="A1007" s="1"/>
      <c r="B1007" s="90"/>
      <c r="C1007" s="86"/>
      <c r="D1007" s="65"/>
      <c r="E1007" s="94" t="s">
        <v>243</v>
      </c>
      <c r="F1007" s="93" t="s">
        <v>284</v>
      </c>
      <c r="G1007" s="152">
        <v>25000</v>
      </c>
    </row>
    <row r="1008" spans="1:7" x14ac:dyDescent="0.35">
      <c r="A1008" s="1"/>
      <c r="B1008" s="90"/>
      <c r="C1008" s="110"/>
      <c r="D1008" s="64">
        <v>441</v>
      </c>
      <c r="E1008" s="94"/>
      <c r="F1008" s="92" t="s">
        <v>177</v>
      </c>
      <c r="G1008" s="153">
        <f>G1009+G1010</f>
        <v>1147483.04</v>
      </c>
    </row>
    <row r="1009" spans="1:7" x14ac:dyDescent="0.35">
      <c r="A1009" s="1"/>
      <c r="B1009" s="90"/>
      <c r="C1009" s="86"/>
      <c r="D1009" s="64"/>
      <c r="E1009" s="94" t="s">
        <v>110</v>
      </c>
      <c r="F1009" s="93" t="s">
        <v>178</v>
      </c>
      <c r="G1009" s="154">
        <v>1117483.04</v>
      </c>
    </row>
    <row r="1010" spans="1:7" x14ac:dyDescent="0.35">
      <c r="A1010" s="1"/>
      <c r="B1010" s="90"/>
      <c r="C1010" s="86"/>
      <c r="D1010" s="64"/>
      <c r="E1010" s="94" t="s">
        <v>110</v>
      </c>
      <c r="F1010" s="93" t="s">
        <v>293</v>
      </c>
      <c r="G1010" s="154">
        <v>30000</v>
      </c>
    </row>
    <row r="1011" spans="1:7" x14ac:dyDescent="0.35">
      <c r="A1011" s="1"/>
      <c r="B1011" s="90"/>
      <c r="C1011" s="86"/>
      <c r="D1011" s="64">
        <v>441</v>
      </c>
      <c r="E1011" s="94"/>
      <c r="F1011" s="92" t="s">
        <v>114</v>
      </c>
      <c r="G1011" s="153">
        <f>G1012</f>
        <v>40000</v>
      </c>
    </row>
    <row r="1012" spans="1:7" x14ac:dyDescent="0.35">
      <c r="A1012" s="1"/>
      <c r="B1012" s="90"/>
      <c r="C1012" s="86"/>
      <c r="D1012" s="64"/>
      <c r="E1012" s="94" t="s">
        <v>113</v>
      </c>
      <c r="F1012" s="93" t="s">
        <v>114</v>
      </c>
      <c r="G1012" s="154">
        <v>40000</v>
      </c>
    </row>
    <row r="1013" spans="1:7" x14ac:dyDescent="0.35">
      <c r="A1013" s="1"/>
      <c r="B1013" s="90"/>
      <c r="C1013" s="110" t="s">
        <v>124</v>
      </c>
      <c r="D1013" s="64">
        <v>441</v>
      </c>
      <c r="E1013" s="94"/>
      <c r="F1013" s="92" t="s">
        <v>112</v>
      </c>
      <c r="G1013" s="153">
        <f>G1014+G1015</f>
        <v>105000</v>
      </c>
    </row>
    <row r="1014" spans="1:7" x14ac:dyDescent="0.35">
      <c r="A1014" s="1"/>
      <c r="B1014" s="90"/>
      <c r="C1014" s="110"/>
      <c r="D1014" s="64"/>
      <c r="E1014" s="94" t="s">
        <v>111</v>
      </c>
      <c r="F1014" s="93" t="s">
        <v>112</v>
      </c>
      <c r="G1014" s="154">
        <v>55000</v>
      </c>
    </row>
    <row r="1015" spans="1:7" x14ac:dyDescent="0.35">
      <c r="A1015" s="1"/>
      <c r="B1015" s="90"/>
      <c r="C1015" s="110"/>
      <c r="D1015" s="64"/>
      <c r="E1015" s="94" t="s">
        <v>111</v>
      </c>
      <c r="F1015" s="93" t="s">
        <v>239</v>
      </c>
      <c r="G1015" s="154">
        <v>50000</v>
      </c>
    </row>
    <row r="1016" spans="1:7" ht="15" thickBot="1" x14ac:dyDescent="0.4">
      <c r="A1016" s="1"/>
      <c r="B1016" s="90"/>
      <c r="C1016" s="185"/>
      <c r="D1016" s="186"/>
      <c r="E1016" s="186"/>
      <c r="F1016" s="80" t="s">
        <v>179</v>
      </c>
      <c r="G1016" s="155">
        <f>G1008+G1011+G1013+G1006</f>
        <v>1317483.04</v>
      </c>
    </row>
    <row r="1017" spans="1:7" x14ac:dyDescent="0.35">
      <c r="A1017" s="1"/>
      <c r="B1017" s="90"/>
      <c r="C1017" s="15"/>
      <c r="D1017" s="15"/>
      <c r="E1017" s="15"/>
      <c r="F1017" s="22"/>
    </row>
    <row r="1018" spans="1:7" ht="15" thickBot="1" x14ac:dyDescent="0.4">
      <c r="A1018" s="1"/>
      <c r="B1018" s="90"/>
      <c r="C1018" s="15"/>
      <c r="D1018" s="15"/>
      <c r="E1018" s="15"/>
      <c r="F1018" s="22"/>
    </row>
    <row r="1019" spans="1:7" ht="15" thickBot="1" x14ac:dyDescent="0.4">
      <c r="A1019" s="1"/>
      <c r="B1019" s="90"/>
      <c r="C1019" s="162"/>
      <c r="D1019" s="163"/>
      <c r="E1019" s="163"/>
      <c r="F1019" s="43" t="s">
        <v>180</v>
      </c>
      <c r="G1019" s="44">
        <f>G969+G1016</f>
        <v>8550000</v>
      </c>
    </row>
    <row r="1020" spans="1:7" x14ac:dyDescent="0.35">
      <c r="A1020" s="1"/>
      <c r="B1020" s="90"/>
      <c r="C1020" s="15"/>
      <c r="D1020" s="15"/>
      <c r="E1020" s="15"/>
      <c r="F1020" s="22"/>
    </row>
    <row r="1021" spans="1:7" x14ac:dyDescent="0.35">
      <c r="A1021" s="1"/>
      <c r="B1021" s="90"/>
      <c r="C1021" s="15"/>
      <c r="D1021" s="15"/>
      <c r="E1021" s="15"/>
      <c r="F1021" s="22"/>
    </row>
    <row r="1022" spans="1:7" x14ac:dyDescent="0.35">
      <c r="A1022" s="1"/>
      <c r="B1022" s="90"/>
      <c r="C1022" s="15"/>
      <c r="D1022" s="15"/>
      <c r="E1022" s="15"/>
      <c r="F1022" s="22"/>
    </row>
    <row r="1023" spans="1:7" ht="15.5" x14ac:dyDescent="0.35">
      <c r="A1023" s="1"/>
      <c r="B1023" s="90"/>
      <c r="C1023" s="15"/>
      <c r="D1023" s="15"/>
      <c r="E1023" s="15"/>
      <c r="F1023" s="52" t="s">
        <v>274</v>
      </c>
    </row>
    <row r="1024" spans="1:7" x14ac:dyDescent="0.35">
      <c r="A1024" s="1"/>
      <c r="B1024" s="90"/>
      <c r="C1024" s="15"/>
      <c r="D1024" s="15"/>
      <c r="E1024" s="15"/>
      <c r="F1024" s="22"/>
    </row>
    <row r="1025" spans="1:6" x14ac:dyDescent="0.35">
      <c r="A1025" s="56"/>
      <c r="B1025" s="56"/>
      <c r="C1025" s="54" t="s">
        <v>300</v>
      </c>
      <c r="D1025" s="58"/>
      <c r="E1025" s="59"/>
      <c r="F1025" s="55"/>
    </row>
    <row r="1026" spans="1:6" x14ac:dyDescent="0.35">
      <c r="A1026" s="56"/>
      <c r="B1026" s="56"/>
      <c r="C1026" s="56" t="s">
        <v>299</v>
      </c>
      <c r="D1026" s="58"/>
      <c r="E1026" s="58"/>
      <c r="F1026" s="55"/>
    </row>
    <row r="1027" spans="1:6" x14ac:dyDescent="0.35">
      <c r="A1027" s="1"/>
      <c r="B1027" s="90"/>
    </row>
    <row r="1028" spans="1:6" x14ac:dyDescent="0.35">
      <c r="A1028" s="1"/>
      <c r="B1028" s="90"/>
    </row>
    <row r="1029" spans="1:6" ht="15.5" x14ac:dyDescent="0.35">
      <c r="A1029" s="1"/>
      <c r="B1029" s="90"/>
      <c r="F1029" s="50" t="s">
        <v>275</v>
      </c>
    </row>
    <row r="1030" spans="1:6" ht="15.5" x14ac:dyDescent="0.35">
      <c r="A1030" s="1"/>
      <c r="B1030" s="90"/>
      <c r="F1030" s="50"/>
    </row>
    <row r="1031" spans="1:6" x14ac:dyDescent="0.35">
      <c r="A1031" s="1"/>
      <c r="B1031" s="90"/>
    </row>
    <row r="1032" spans="1:6" ht="15.5" x14ac:dyDescent="0.35">
      <c r="A1032" s="24"/>
      <c r="B1032" s="24"/>
      <c r="C1032" s="61" t="s">
        <v>276</v>
      </c>
      <c r="D1032" s="61"/>
      <c r="E1032" s="61"/>
      <c r="F1032" s="61"/>
    </row>
    <row r="1033" spans="1:6" ht="15.5" x14ac:dyDescent="0.35">
      <c r="A1033" s="24"/>
      <c r="B1033" s="24"/>
      <c r="C1033" s="61" t="s">
        <v>298</v>
      </c>
      <c r="D1033" s="61"/>
      <c r="E1033" s="61"/>
      <c r="F1033" s="61"/>
    </row>
    <row r="1034" spans="1:6" x14ac:dyDescent="0.35">
      <c r="A1034" s="1"/>
      <c r="B1034" s="90"/>
    </row>
    <row r="1035" spans="1:6" x14ac:dyDescent="0.35">
      <c r="A1035" s="1"/>
      <c r="B1035" s="90"/>
    </row>
    <row r="1036" spans="1:6" x14ac:dyDescent="0.35">
      <c r="A1036" s="1"/>
      <c r="B1036" s="90"/>
    </row>
    <row r="1037" spans="1:6" x14ac:dyDescent="0.35">
      <c r="A1037" s="1"/>
      <c r="B1037" s="90"/>
    </row>
    <row r="1038" spans="1:6" x14ac:dyDescent="0.35">
      <c r="A1038" s="1"/>
      <c r="B1038" s="90"/>
    </row>
    <row r="1039" spans="1:6" x14ac:dyDescent="0.35">
      <c r="A1039" s="1"/>
      <c r="B1039" s="90"/>
    </row>
    <row r="1040" spans="1:6" x14ac:dyDescent="0.35">
      <c r="A1040" s="1"/>
      <c r="B1040" s="90"/>
    </row>
    <row r="1041" spans="1:2" x14ac:dyDescent="0.35">
      <c r="A1041" s="1"/>
      <c r="B1041" s="90"/>
    </row>
  </sheetData>
  <mergeCells count="124">
    <mergeCell ref="G779:G780"/>
    <mergeCell ref="G835:G836"/>
    <mergeCell ref="G889:G890"/>
    <mergeCell ref="G916:G917"/>
    <mergeCell ref="G945:G946"/>
    <mergeCell ref="G1001:G1002"/>
    <mergeCell ref="G445:G446"/>
    <mergeCell ref="G501:G502"/>
    <mergeCell ref="G557:G558"/>
    <mergeCell ref="G612:G613"/>
    <mergeCell ref="G668:G669"/>
    <mergeCell ref="G724:G725"/>
    <mergeCell ref="C969:E969"/>
    <mergeCell ref="C1016:E1016"/>
    <mergeCell ref="C1019:E1019"/>
    <mergeCell ref="G58:G59"/>
    <mergeCell ref="G115:G116"/>
    <mergeCell ref="G287:G288"/>
    <mergeCell ref="G335:G336"/>
    <mergeCell ref="G387:G388"/>
    <mergeCell ref="G413:G414"/>
    <mergeCell ref="C943:F943"/>
    <mergeCell ref="C949:C967"/>
    <mergeCell ref="D950:D954"/>
    <mergeCell ref="D956:D957"/>
    <mergeCell ref="D959:D962"/>
    <mergeCell ref="C920:C940"/>
    <mergeCell ref="D921:D925"/>
    <mergeCell ref="D927:D928"/>
    <mergeCell ref="D930:D932"/>
    <mergeCell ref="D934:D935"/>
    <mergeCell ref="C887:F887"/>
    <mergeCell ref="C893:C912"/>
    <mergeCell ref="D894:D898"/>
    <mergeCell ref="D900:D901"/>
    <mergeCell ref="D903:D905"/>
    <mergeCell ref="C833:F833"/>
    <mergeCell ref="C839:C861"/>
    <mergeCell ref="D840:D844"/>
    <mergeCell ref="D846:D849"/>
    <mergeCell ref="D851:D853"/>
    <mergeCell ref="D857:D858"/>
    <mergeCell ref="C777:F777"/>
    <mergeCell ref="C783:C802"/>
    <mergeCell ref="D784:D788"/>
    <mergeCell ref="D790:D791"/>
    <mergeCell ref="D793:D795"/>
    <mergeCell ref="C728:C752"/>
    <mergeCell ref="D729:D733"/>
    <mergeCell ref="D735:D736"/>
    <mergeCell ref="D738:D741"/>
    <mergeCell ref="D743:D744"/>
    <mergeCell ref="D746:D752"/>
    <mergeCell ref="C672:C691"/>
    <mergeCell ref="D673:D677"/>
    <mergeCell ref="D679:D680"/>
    <mergeCell ref="D682:D684"/>
    <mergeCell ref="C722:F722"/>
    <mergeCell ref="C616:C640"/>
    <mergeCell ref="D617:D621"/>
    <mergeCell ref="D623:D625"/>
    <mergeCell ref="D627:D629"/>
    <mergeCell ref="D631:D634"/>
    <mergeCell ref="D636:D637"/>
    <mergeCell ref="C555:F555"/>
    <mergeCell ref="C561:C602"/>
    <mergeCell ref="D562:D566"/>
    <mergeCell ref="D568:D570"/>
    <mergeCell ref="D572:D578"/>
    <mergeCell ref="D582:D584"/>
    <mergeCell ref="D588:D597"/>
    <mergeCell ref="C499:F499"/>
    <mergeCell ref="C505:C533"/>
    <mergeCell ref="D506:D510"/>
    <mergeCell ref="D512:D513"/>
    <mergeCell ref="D515:D517"/>
    <mergeCell ref="D519:D521"/>
    <mergeCell ref="D523:D530"/>
    <mergeCell ref="C443:F443"/>
    <mergeCell ref="C449:C474"/>
    <mergeCell ref="D450:D454"/>
    <mergeCell ref="D456:D458"/>
    <mergeCell ref="D460:D464"/>
    <mergeCell ref="D470:D471"/>
    <mergeCell ref="C411:F411"/>
    <mergeCell ref="C417:C434"/>
    <mergeCell ref="D418:D422"/>
    <mergeCell ref="D424:D425"/>
    <mergeCell ref="D427:D429"/>
    <mergeCell ref="C385:F385"/>
    <mergeCell ref="C391:C408"/>
    <mergeCell ref="D392:D396"/>
    <mergeCell ref="D398:D399"/>
    <mergeCell ref="D401:D403"/>
    <mergeCell ref="D172:D173"/>
    <mergeCell ref="C285:F285"/>
    <mergeCell ref="D87:D88"/>
    <mergeCell ref="D112:F112"/>
    <mergeCell ref="D119:D123"/>
    <mergeCell ref="D127:D130"/>
    <mergeCell ref="D132:D139"/>
    <mergeCell ref="C333:F333"/>
    <mergeCell ref="C339:C371"/>
    <mergeCell ref="D340:D344"/>
    <mergeCell ref="D348:D349"/>
    <mergeCell ref="D351:D358"/>
    <mergeCell ref="D363:D365"/>
    <mergeCell ref="D367:D368"/>
    <mergeCell ref="C291:C326"/>
    <mergeCell ref="D292:D296"/>
    <mergeCell ref="D298:D300"/>
    <mergeCell ref="D302:D307"/>
    <mergeCell ref="D309:D310"/>
    <mergeCell ref="D312:D313"/>
    <mergeCell ref="D315:D319"/>
    <mergeCell ref="D56:F56"/>
    <mergeCell ref="D63:D68"/>
    <mergeCell ref="D70:D71"/>
    <mergeCell ref="D73:D77"/>
    <mergeCell ref="D79:D81"/>
    <mergeCell ref="D141:D142"/>
    <mergeCell ref="D148:D150"/>
    <mergeCell ref="D156:D161"/>
    <mergeCell ref="D165:D168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2022-11-09T11:21:08Z</dcterms:modified>
</cp:coreProperties>
</file>