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\Desktop\budžet 2025.godina\"/>
    </mc:Choice>
  </mc:AlternateContent>
  <xr:revisionPtr revIDLastSave="0" documentId="13_ncr:1_{1C973474-2D7F-4612-A1A7-FCC9855F2A90}" xr6:coauthVersionLast="47" xr6:coauthVersionMax="47" xr10:uidLastSave="{00000000-0000-0000-0000-000000000000}"/>
  <bookViews>
    <workbookView xWindow="-120" yWindow="-120" windowWidth="29040" windowHeight="15840" xr2:uid="{C0066707-6396-45A1-ACBF-682DF6FC356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G1057" i="1"/>
  <c r="G160" i="1"/>
  <c r="G73" i="1"/>
  <c r="G68" i="1"/>
  <c r="G65" i="1"/>
  <c r="G60" i="1"/>
  <c r="G500" i="1"/>
  <c r="G163" i="1"/>
  <c r="G162" i="1"/>
  <c r="G1107" i="1"/>
  <c r="G164" i="1" s="1"/>
  <c r="G1103" i="1"/>
  <c r="G1099" i="1"/>
  <c r="G1096" i="1"/>
  <c r="G1051" i="1"/>
  <c r="G1042" i="1"/>
  <c r="G1005" i="1"/>
  <c r="G999" i="1"/>
  <c r="G996" i="1"/>
  <c r="G988" i="1"/>
  <c r="G958" i="1"/>
  <c r="G955" i="1"/>
  <c r="G951" i="1"/>
  <c r="G946" i="1"/>
  <c r="G938" i="1"/>
  <c r="G904" i="1"/>
  <c r="G897" i="1"/>
  <c r="G894" i="1"/>
  <c r="G886" i="1"/>
  <c r="G855" i="1"/>
  <c r="G852" i="1"/>
  <c r="G849" i="1"/>
  <c r="G844" i="1"/>
  <c r="G841" i="1"/>
  <c r="G833" i="1"/>
  <c r="G809" i="1"/>
  <c r="G803" i="1"/>
  <c r="G794" i="1"/>
  <c r="G791" i="1"/>
  <c r="G783" i="1"/>
  <c r="G741" i="1"/>
  <c r="G738" i="1"/>
  <c r="G730" i="1"/>
  <c r="G698" i="1"/>
  <c r="G690" i="1"/>
  <c r="G687" i="1"/>
  <c r="G685" i="1"/>
  <c r="G679" i="1"/>
  <c r="G653" i="1"/>
  <c r="G647" i="1"/>
  <c r="G640" i="1"/>
  <c r="G637" i="1"/>
  <c r="G634" i="1"/>
  <c r="G628" i="1"/>
  <c r="G598" i="1"/>
  <c r="G592" i="1"/>
  <c r="G590" i="1"/>
  <c r="G586" i="1"/>
  <c r="G582" i="1"/>
  <c r="G576" i="1"/>
  <c r="G541" i="1"/>
  <c r="G535" i="1"/>
  <c r="G532" i="1"/>
  <c r="G524" i="1"/>
  <c r="G494" i="1"/>
  <c r="G483" i="1"/>
  <c r="G479" i="1"/>
  <c r="G471" i="1"/>
  <c r="G444" i="1"/>
  <c r="G439" i="1"/>
  <c r="G432" i="1"/>
  <c r="G428" i="1"/>
  <c r="G426" i="1"/>
  <c r="G420" i="1"/>
  <c r="G406" i="1"/>
  <c r="G404" i="1"/>
  <c r="G400" i="1"/>
  <c r="G397" i="1"/>
  <c r="G391" i="1"/>
  <c r="G375" i="1"/>
  <c r="G372" i="1"/>
  <c r="G364" i="1"/>
  <c r="G343" i="1"/>
  <c r="G349" i="1"/>
  <c r="G340" i="1"/>
  <c r="G337" i="1"/>
  <c r="G328" i="1"/>
  <c r="G325" i="1"/>
  <c r="G322" i="1"/>
  <c r="G316" i="1"/>
  <c r="G290" i="1"/>
  <c r="G305" i="1"/>
  <c r="G303" i="1"/>
  <c r="G301" i="1"/>
  <c r="G295" i="1"/>
  <c r="G287" i="1"/>
  <c r="G280" i="1"/>
  <c r="G276" i="1"/>
  <c r="G274" i="1"/>
  <c r="G268" i="1"/>
  <c r="G146" i="1"/>
  <c r="G174" i="1"/>
  <c r="G172" i="1"/>
  <c r="G170" i="1"/>
  <c r="G169" i="1"/>
  <c r="G165" i="1"/>
  <c r="G167" i="1"/>
  <c r="G158" i="1"/>
  <c r="G157" i="1"/>
  <c r="G156" i="1"/>
  <c r="G155" i="1"/>
  <c r="G154" i="1"/>
  <c r="G153" i="1"/>
  <c r="G152" i="1"/>
  <c r="G150" i="1"/>
  <c r="G148" i="1"/>
  <c r="G145" i="1"/>
  <c r="G144" i="1"/>
  <c r="G143" i="1"/>
  <c r="G140" i="1"/>
  <c r="G138" i="1"/>
  <c r="G136" i="1"/>
  <c r="G135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19" i="1"/>
  <c r="G118" i="1"/>
  <c r="G117" i="1"/>
  <c r="G307" i="1" l="1"/>
  <c r="G1112" i="1"/>
  <c r="G351" i="1"/>
  <c r="G513" i="1"/>
  <c r="G601" i="1"/>
  <c r="G603" i="1" s="1"/>
  <c r="G1059" i="1"/>
  <c r="G1055" i="1"/>
  <c r="G370" i="1"/>
  <c r="G477" i="1"/>
  <c r="G530" i="1"/>
  <c r="G839" i="1"/>
  <c r="G857" i="1" s="1"/>
  <c r="G994" i="1"/>
  <c r="G944" i="1"/>
  <c r="G892" i="1"/>
  <c r="G789" i="1"/>
  <c r="G736" i="1"/>
  <c r="G159" i="1"/>
  <c r="G1048" i="1"/>
  <c r="G1008" i="1"/>
  <c r="G1003" i="1"/>
  <c r="G961" i="1"/>
  <c r="G907" i="1"/>
  <c r="G901" i="1"/>
  <c r="G807" i="1"/>
  <c r="G801" i="1"/>
  <c r="G750" i="1"/>
  <c r="G748" i="1"/>
  <c r="G746" i="1"/>
  <c r="G701" i="1"/>
  <c r="G696" i="1"/>
  <c r="G694" i="1"/>
  <c r="G661" i="1"/>
  <c r="G645" i="1"/>
  <c r="G544" i="1"/>
  <c r="G539" i="1"/>
  <c r="G511" i="1"/>
  <c r="G498" i="1"/>
  <c r="G492" i="1"/>
  <c r="G490" i="1"/>
  <c r="G448" i="1"/>
  <c r="G442" i="1"/>
  <c r="G437" i="1"/>
  <c r="G409" i="1"/>
  <c r="G411" i="1" s="1"/>
  <c r="G383" i="1"/>
  <c r="G381" i="1"/>
  <c r="G379" i="1"/>
  <c r="G173" i="1"/>
  <c r="G171" i="1"/>
  <c r="G166" i="1"/>
  <c r="G149" i="1"/>
  <c r="G147" i="1"/>
  <c r="G139" i="1"/>
  <c r="G137" i="1"/>
  <c r="G115" i="1"/>
  <c r="G114" i="1"/>
  <c r="G113" i="1"/>
  <c r="G112" i="1"/>
  <c r="G111" i="1"/>
  <c r="G85" i="1"/>
  <c r="G37" i="1" s="1"/>
  <c r="G81" i="1"/>
  <c r="G27" i="1" s="1"/>
  <c r="G79" i="1"/>
  <c r="G77" i="1"/>
  <c r="G38" i="1" s="1"/>
  <c r="G26" i="1"/>
  <c r="G25" i="1"/>
  <c r="G24" i="1"/>
  <c r="G23" i="1"/>
  <c r="G36" i="1"/>
  <c r="G22" i="1" l="1"/>
  <c r="G34" i="1"/>
  <c r="G47" i="1"/>
  <c r="G1010" i="1"/>
  <c r="G814" i="1"/>
  <c r="G909" i="1"/>
  <c r="G450" i="1"/>
  <c r="G963" i="1"/>
  <c r="G703" i="1"/>
  <c r="G1061" i="1"/>
  <c r="G663" i="1"/>
  <c r="G752" i="1"/>
  <c r="G385" i="1"/>
  <c r="G515" i="1"/>
  <c r="G546" i="1"/>
  <c r="G116" i="1"/>
  <c r="G161" i="1"/>
  <c r="G134" i="1"/>
  <c r="G168" i="1"/>
  <c r="G31" i="1" s="1"/>
  <c r="G141" i="1"/>
  <c r="G125" i="1"/>
  <c r="G151" i="1"/>
  <c r="G120" i="1"/>
  <c r="G110" i="1"/>
  <c r="G87" i="1"/>
  <c r="G46" i="1" l="1"/>
  <c r="G45" i="1"/>
  <c r="G30" i="1"/>
  <c r="G1063" i="1"/>
  <c r="G175" i="1"/>
  <c r="G44" i="1" l="1"/>
  <c r="G29" i="1"/>
  <c r="G28" i="1" s="1"/>
  <c r="G32" i="1" s="1"/>
  <c r="G33" i="1" s="1"/>
  <c r="G1115" i="1"/>
  <c r="G35" i="1" l="1"/>
</calcChain>
</file>

<file path=xl/sharedStrings.xml><?xml version="1.0" encoding="utf-8"?>
<sst xmlns="http://schemas.openxmlformats.org/spreadsheetml/2006/main" count="1657" uniqueCount="398">
  <si>
    <t xml:space="preserve">         OPŠTI DIO</t>
  </si>
  <si>
    <t>PRIHODI</t>
  </si>
  <si>
    <t>Ekon.</t>
  </si>
  <si>
    <t>klas.</t>
  </si>
  <si>
    <t>O     P      I     S</t>
  </si>
  <si>
    <t>Porezi</t>
  </si>
  <si>
    <t>711-1</t>
  </si>
  <si>
    <t>Porez na dohodak fizičkih lica</t>
  </si>
  <si>
    <t>711-3-2</t>
  </si>
  <si>
    <t xml:space="preserve">Porez na promet nepokretnosti </t>
  </si>
  <si>
    <t>711-3-1</t>
  </si>
  <si>
    <t>Porez na nepokretnosti</t>
  </si>
  <si>
    <t>711-7-5</t>
  </si>
  <si>
    <t>Prirez porezu na dohodak fizičkih lica</t>
  </si>
  <si>
    <t>Takse</t>
  </si>
  <si>
    <t>713-1-2</t>
  </si>
  <si>
    <t>Lokalne administrativne takse</t>
  </si>
  <si>
    <t>713-5-1</t>
  </si>
  <si>
    <t>Lokalne komunalne takse</t>
  </si>
  <si>
    <t>Naknade</t>
  </si>
  <si>
    <t>714-6</t>
  </si>
  <si>
    <t>Naknada za komu.opremanje građevinskog zemljišta</t>
  </si>
  <si>
    <t>714-7</t>
  </si>
  <si>
    <t xml:space="preserve">Naknada za korišćenje opštinskih puteva </t>
  </si>
  <si>
    <t>714-8-4</t>
  </si>
  <si>
    <t>Godišnja naknada pri registracija motornih vozila</t>
  </si>
  <si>
    <t>Ostali prihodi</t>
  </si>
  <si>
    <t>715-3-1</t>
  </si>
  <si>
    <t>Prihodi koje OLU ostvaruju vršenjem svoje djelatnosti</t>
  </si>
  <si>
    <t>715-5</t>
  </si>
  <si>
    <t>Primici od prodaje imovine</t>
  </si>
  <si>
    <t>721-1</t>
  </si>
  <si>
    <t>Prodaja nepokretnosti</t>
  </si>
  <si>
    <t xml:space="preserve">Prenešena sredstva </t>
  </si>
  <si>
    <t>732-1</t>
  </si>
  <si>
    <t>Prenešena sredstva iz predhodne godine</t>
  </si>
  <si>
    <t>Transferi i dotacije</t>
  </si>
  <si>
    <t>742-1</t>
  </si>
  <si>
    <t>Transferi od budžeta  Države</t>
  </si>
  <si>
    <t>742-6</t>
  </si>
  <si>
    <t>Transferi od Egalizacionog fonda</t>
  </si>
  <si>
    <t>Pozajmice i krediti</t>
  </si>
  <si>
    <t>751-1</t>
  </si>
  <si>
    <t>UKUPNI PRIMICI:</t>
  </si>
  <si>
    <t>RASHODI</t>
  </si>
  <si>
    <t>Bruto zarade i doprinosi zaposlenih</t>
  </si>
  <si>
    <t>411-1</t>
  </si>
  <si>
    <t>Neto zarade</t>
  </si>
  <si>
    <t>411-2</t>
  </si>
  <si>
    <t xml:space="preserve">Porezi na zarade </t>
  </si>
  <si>
    <t>411-3</t>
  </si>
  <si>
    <t>Doprinosi na teret zaposlenog</t>
  </si>
  <si>
    <t>411-4</t>
  </si>
  <si>
    <t>Doprinosi na teret poslodavca</t>
  </si>
  <si>
    <t>411-5</t>
  </si>
  <si>
    <t>Opštinski prirez</t>
  </si>
  <si>
    <t>Ostala lična primanja</t>
  </si>
  <si>
    <t>412-6</t>
  </si>
  <si>
    <t>Naknade skupštinskim odbornicima</t>
  </si>
  <si>
    <t>Rashodi za materijal</t>
  </si>
  <si>
    <t>413-1</t>
  </si>
  <si>
    <t>Administrativni materijal</t>
  </si>
  <si>
    <t>413-3</t>
  </si>
  <si>
    <t>Reklamni materijal i publikacije</t>
  </si>
  <si>
    <t>413-4</t>
  </si>
  <si>
    <t>Rashodi za električnu energiju</t>
  </si>
  <si>
    <t>413-5</t>
  </si>
  <si>
    <t xml:space="preserve">Rashodi za gorivo        </t>
  </si>
  <si>
    <t>Rashodi za usluge</t>
  </si>
  <si>
    <t>414-1</t>
  </si>
  <si>
    <t>Službena putovanja</t>
  </si>
  <si>
    <t>414-2</t>
  </si>
  <si>
    <t>Reprezentacije</t>
  </si>
  <si>
    <t>414-3</t>
  </si>
  <si>
    <t xml:space="preserve">Komunikacione usluge </t>
  </si>
  <si>
    <t>414-4</t>
  </si>
  <si>
    <t xml:space="preserve">Bankarske usluge </t>
  </si>
  <si>
    <t>414-6</t>
  </si>
  <si>
    <t>Advokatske, notarske i pravne usluge</t>
  </si>
  <si>
    <t>414-7</t>
  </si>
  <si>
    <t>Sufinansiranje projekata</t>
  </si>
  <si>
    <t>414-8</t>
  </si>
  <si>
    <t>Usluge stručnog usavršavanja</t>
  </si>
  <si>
    <t>414-9</t>
  </si>
  <si>
    <t>Ostale usluge</t>
  </si>
  <si>
    <t>Rashodi za tekuće održavanje</t>
  </si>
  <si>
    <t>415-1</t>
  </si>
  <si>
    <t>Zimsko čišćenje snijega</t>
  </si>
  <si>
    <t>415-3</t>
  </si>
  <si>
    <t>Tekuće održavanje opreme i vozila</t>
  </si>
  <si>
    <t>Kamate</t>
  </si>
  <si>
    <t>416-1</t>
  </si>
  <si>
    <t xml:space="preserve">Kamate finansijskim institucijama </t>
  </si>
  <si>
    <t>Subvencije</t>
  </si>
  <si>
    <t>418-1</t>
  </si>
  <si>
    <t>Podsticaj razvoja poljoprivrede</t>
  </si>
  <si>
    <t>Ostali izdaci</t>
  </si>
  <si>
    <t>419-2</t>
  </si>
  <si>
    <t>Izdaci po osnovu sudskih troškova</t>
  </si>
  <si>
    <t>419-4</t>
  </si>
  <si>
    <t>419-6</t>
  </si>
  <si>
    <t>Komunalne naknade</t>
  </si>
  <si>
    <t>419-9</t>
  </si>
  <si>
    <t>Transferi za socijalnu zaštitu</t>
  </si>
  <si>
    <t>421-2</t>
  </si>
  <si>
    <t>Boračko invalidska zaštita</t>
  </si>
  <si>
    <t>Sredstva za otpremnine</t>
  </si>
  <si>
    <t>422-2</t>
  </si>
  <si>
    <t>Otpremnine (OLU)</t>
  </si>
  <si>
    <t>Transferi instituci, pojedin. nevlad. i javnom  sektoru</t>
  </si>
  <si>
    <t>431-3</t>
  </si>
  <si>
    <t>431-4</t>
  </si>
  <si>
    <t>Transferi nevladinim organizacijama</t>
  </si>
  <si>
    <t>431-5</t>
  </si>
  <si>
    <t>Tranferi političkim partijama, strankama i udruženjima</t>
  </si>
  <si>
    <t>431-6</t>
  </si>
  <si>
    <t>Transferi za jednokratne socijalne pomoći</t>
  </si>
  <si>
    <t>431-8</t>
  </si>
  <si>
    <t>Ostali transferi pojedincima</t>
  </si>
  <si>
    <t>431-9</t>
  </si>
  <si>
    <t>Ostali transferi institucijama</t>
  </si>
  <si>
    <t>Ostali transferi</t>
  </si>
  <si>
    <t>432-6</t>
  </si>
  <si>
    <t>Kapitalni izdaci</t>
  </si>
  <si>
    <t>441-1</t>
  </si>
  <si>
    <t>Izdaci za infrastrukturu od opšteg značaja</t>
  </si>
  <si>
    <t>441-2</t>
  </si>
  <si>
    <t>Izdaci za lokalnu infrastrukturu</t>
  </si>
  <si>
    <t>441-5</t>
  </si>
  <si>
    <t>Izdaci za opremu</t>
  </si>
  <si>
    <t>441-9</t>
  </si>
  <si>
    <t>Ostali kapitalni izdaci</t>
  </si>
  <si>
    <t>Otplata dugova</t>
  </si>
  <si>
    <t>461-1</t>
  </si>
  <si>
    <t>Otplata kredita finansijskim institucijama</t>
  </si>
  <si>
    <t>Otplata obaveza iz prethodnog perioda</t>
  </si>
  <si>
    <t>463-1</t>
  </si>
  <si>
    <t>463-2</t>
  </si>
  <si>
    <t>Sudski sporovi</t>
  </si>
  <si>
    <t>Tekuća budžetska rezerva</t>
  </si>
  <si>
    <t>471-1</t>
  </si>
  <si>
    <t>Stalna budžetska rezerva</t>
  </si>
  <si>
    <t>472-1</t>
  </si>
  <si>
    <t>UKUPNI  IZDACI:</t>
  </si>
  <si>
    <t>POSEBNI DIO</t>
  </si>
  <si>
    <t>vrši se u posebnom dijelu koji glasi:</t>
  </si>
  <si>
    <t xml:space="preserve">                     I  TEKUĆI  BUDŽET</t>
  </si>
  <si>
    <t xml:space="preserve"> Org.</t>
  </si>
  <si>
    <t>Fun</t>
  </si>
  <si>
    <t>01</t>
  </si>
  <si>
    <t>0111</t>
  </si>
  <si>
    <t>Rashodi za gorivo</t>
  </si>
  <si>
    <t>Komunikacione telefonske usluge</t>
  </si>
  <si>
    <t>Konsultantske usluge, projekti I studije</t>
  </si>
  <si>
    <t>Radne grupe i komisije</t>
  </si>
  <si>
    <t>Tekuće održavanje opreme</t>
  </si>
  <si>
    <t>Tekuće održavanje vozila</t>
  </si>
  <si>
    <t>Ostalo</t>
  </si>
  <si>
    <t>Transferi</t>
  </si>
  <si>
    <t>Obrazovne ustanove</t>
  </si>
  <si>
    <t>Humanitarne organizacije</t>
  </si>
  <si>
    <t>Jednokratne socijalne pomoći</t>
  </si>
  <si>
    <t>Jednokratne pomoći za studente i učenike</t>
  </si>
  <si>
    <t>Izdavačka djelatnost</t>
  </si>
  <si>
    <t>S v e g a:</t>
  </si>
  <si>
    <t>Služba za skupštinske poslove</t>
  </si>
  <si>
    <t>Funk.</t>
  </si>
  <si>
    <t>02</t>
  </si>
  <si>
    <t>Posjete odbornika institucijama, seminari za odbornike</t>
  </si>
  <si>
    <t>Obilježavanje genocida u Srebrenici</t>
  </si>
  <si>
    <t xml:space="preserve">Komunikacione telefonske usluge </t>
  </si>
  <si>
    <t>Troškovi publikacija i glasila u Sl.listu</t>
  </si>
  <si>
    <t>Ozvučenje sjednica SO_e</t>
  </si>
  <si>
    <t>Dan opštine "30. septembar"</t>
  </si>
  <si>
    <t>Političke partije</t>
  </si>
  <si>
    <t>Ženske organizacije u političkim subjektima</t>
  </si>
  <si>
    <t>Ženski klub</t>
  </si>
  <si>
    <t>Medija tim</t>
  </si>
  <si>
    <t>Služba Glavnog administratora</t>
  </si>
  <si>
    <t>03</t>
  </si>
  <si>
    <t>Služba Glavnog gradskog arhitekte</t>
  </si>
  <si>
    <t>Org.</t>
  </si>
  <si>
    <t>Funk..</t>
  </si>
  <si>
    <t>04</t>
  </si>
  <si>
    <t>05</t>
  </si>
  <si>
    <t>Komunikacione telefononske usluge</t>
  </si>
  <si>
    <t>Komunikacione poštanske usluge</t>
  </si>
  <si>
    <t>Islamska vjerska zajednica</t>
  </si>
  <si>
    <t>Pravoslavna vjerska zajednica</t>
  </si>
  <si>
    <t xml:space="preserve"> </t>
  </si>
  <si>
    <t>06</t>
  </si>
  <si>
    <t>Komunikacione  telefonske usluge</t>
  </si>
  <si>
    <t>Izdaci za izradu lokalnih akcionih planova</t>
  </si>
  <si>
    <t>Troškovi osnivanja kancelarije za mlade</t>
  </si>
  <si>
    <t>Sportske organizacije</t>
  </si>
  <si>
    <t>Razvoj i unapređenje kulture i sporta</t>
  </si>
  <si>
    <t>Udruženja penzionera</t>
  </si>
  <si>
    <t>Stipendije za studente</t>
  </si>
  <si>
    <t xml:space="preserve">Komisija za usmjeravanje djece sa posebnim potrebama </t>
  </si>
  <si>
    <t>Mjesne zajednice</t>
  </si>
  <si>
    <t>Radio difuzni centar</t>
  </si>
  <si>
    <t>07</t>
  </si>
  <si>
    <t>0112</t>
  </si>
  <si>
    <t>Usluge revizije</t>
  </si>
  <si>
    <t xml:space="preserve">Rashodi za tekuće održavanje </t>
  </si>
  <si>
    <t xml:space="preserve">Sredstva za otpremnine </t>
  </si>
  <si>
    <t>Otpremnine  (OLU)</t>
  </si>
  <si>
    <t>DF Zlatna pahulja</t>
  </si>
  <si>
    <t>Otplata duga</t>
  </si>
  <si>
    <t>Otplata kredita finsijskim institucijama</t>
  </si>
  <si>
    <t>08</t>
  </si>
  <si>
    <t>Rashodi za električnu energiju - javna rasvjeta</t>
  </si>
  <si>
    <t>Preuzimanje i smještaj pasa lutalica</t>
  </si>
  <si>
    <t>Tretman uništavanja sitnih glodara</t>
  </si>
  <si>
    <t>Tretman uništavanja komaraca(larvi i odraslih formi)</t>
  </si>
  <si>
    <t>Tranferi  DOO  Komunalno</t>
  </si>
  <si>
    <t>Tranferi  DOO  Vodovod i kanalizacija</t>
  </si>
  <si>
    <t>09</t>
  </si>
  <si>
    <t>Direkcija za imovinu i zaštitu prava Opštine</t>
  </si>
  <si>
    <t>10</t>
  </si>
  <si>
    <t>Usluge geodetskih agencija</t>
  </si>
  <si>
    <t>Troškovi objavljivanja javnih poziva u dnevnim listovima</t>
  </si>
  <si>
    <t>Otplata obaveza -CEDIS</t>
  </si>
  <si>
    <t>Otplata obaveza-CEDIS</t>
  </si>
  <si>
    <t>Služba komunalne policije</t>
  </si>
  <si>
    <t>11</t>
  </si>
  <si>
    <t>0620</t>
  </si>
  <si>
    <t>Služba zaštite i spašavanja</t>
  </si>
  <si>
    <t>12</t>
  </si>
  <si>
    <t>0320</t>
  </si>
  <si>
    <t>Izdaci za održavanje higjene</t>
  </si>
  <si>
    <t>Rashodi za el.energiju</t>
  </si>
  <si>
    <t>Rahodi za gorivo</t>
  </si>
  <si>
    <t>Svega:</t>
  </si>
  <si>
    <t>Služba za unutrašnju reviziju</t>
  </si>
  <si>
    <t>13</t>
  </si>
  <si>
    <t>14</t>
  </si>
  <si>
    <t>Uprava lokalnih javnih prihoda</t>
  </si>
  <si>
    <t>15</t>
  </si>
  <si>
    <t>Ukupan tekući budžet  I :</t>
  </si>
  <si>
    <t>II  KAPITALNI BUDŽET</t>
  </si>
  <si>
    <t>KAPITALNI IZDACI</t>
  </si>
  <si>
    <t xml:space="preserve">Izdaci za infrastrukturu opšteg značaja </t>
  </si>
  <si>
    <t>Komunalna infrastruktura</t>
  </si>
  <si>
    <t>Nabavka vozila</t>
  </si>
  <si>
    <t>Ukupno kapitalni budžet II :</t>
  </si>
  <si>
    <t>UKUPNI IZDACI ( I+II ) :</t>
  </si>
  <si>
    <t>Konsultantske usluge</t>
  </si>
  <si>
    <t>Osiguranje radnika</t>
  </si>
  <si>
    <t>Primici se raspoređuju na:</t>
  </si>
  <si>
    <t>Uređenje stambenih zgrada</t>
  </si>
  <si>
    <t>Čišćenja riječnih korita</t>
  </si>
  <si>
    <t xml:space="preserve">       Član 1</t>
  </si>
  <si>
    <t>715-1</t>
  </si>
  <si>
    <t>Prihodi od kapitala (zakup kancelarija)</t>
  </si>
  <si>
    <t>431-2</t>
  </si>
  <si>
    <t>Transferi obrazovanju</t>
  </si>
  <si>
    <t>412-7</t>
  </si>
  <si>
    <t>Ostale naknade</t>
  </si>
  <si>
    <t>Transferi institucijama kulture i sporta</t>
  </si>
  <si>
    <t>Transferi javnim preduzećima</t>
  </si>
  <si>
    <t xml:space="preserve">Transferi </t>
  </si>
  <si>
    <t xml:space="preserve">             Porezi                                                                       </t>
  </si>
  <si>
    <t xml:space="preserve">             Takse                                                                             </t>
  </si>
  <si>
    <t xml:space="preserve">             Naknade                                                                   </t>
  </si>
  <si>
    <t xml:space="preserve">             Ostali prihodi                                                                </t>
  </si>
  <si>
    <t xml:space="preserve">             Donacije i transferi                                                  </t>
  </si>
  <si>
    <t xml:space="preserve">             IZVORNI PRIHODI                                             </t>
  </si>
  <si>
    <t xml:space="preserve">             IZDACI                                                                  </t>
  </si>
  <si>
    <t xml:space="preserve">             Tekući izdaci                                                                                                 </t>
  </si>
  <si>
    <t xml:space="preserve">             Kapitalni izdaci                                                       </t>
  </si>
  <si>
    <t xml:space="preserve">             Otplata duga iz prethodnog perioda                        </t>
  </si>
  <si>
    <t xml:space="preserve">             SUFICIT/DEFICIT                                             </t>
  </si>
  <si>
    <t xml:space="preserve">             PRIMARNI SUFICIT/DEFICIT                         </t>
  </si>
  <si>
    <t xml:space="preserve">             Otplata duga                                                               </t>
  </si>
  <si>
    <t xml:space="preserve">             NEDOSTAJUĆA SREDSTVA                           </t>
  </si>
  <si>
    <t xml:space="preserve">             FINANSIRANJE                                                 </t>
  </si>
  <si>
    <t xml:space="preserve">             Pozajmice i krediti                                                     </t>
  </si>
  <si>
    <t xml:space="preserve">             Prihod od prodaje imovine                                     </t>
  </si>
  <si>
    <t xml:space="preserve">          REZERVE                                                                  </t>
  </si>
  <si>
    <t xml:space="preserve">          OTPLATU DUGA                                                   </t>
  </si>
  <si>
    <t xml:space="preserve">          KAPITALNE IZDATKE                                        </t>
  </si>
  <si>
    <t xml:space="preserve">          TEKUĆE IZDATKE                                               </t>
  </si>
  <si>
    <t xml:space="preserve">Predsjednik Skupštine, </t>
  </si>
  <si>
    <t>Almir Avdić,s.r.</t>
  </si>
  <si>
    <t>Sekretarijat za opštu upravu</t>
  </si>
  <si>
    <t>Sekretarijat za sport, kulturu i mlade</t>
  </si>
  <si>
    <t>Sekretarijat za planiranje i uređenje prostora</t>
  </si>
  <si>
    <t>Sekretarijat za poljoprivredu, vodoprivredu i ruralni razvoj</t>
  </si>
  <si>
    <t>Direkcija za investicije i razvojne projekte</t>
  </si>
  <si>
    <t>Služba za dijasporu i međunarodnu saradnju</t>
  </si>
  <si>
    <t>Sekretarijat za stambeno komunalne poslove i saobraćaj</t>
  </si>
  <si>
    <t>16</t>
  </si>
  <si>
    <t>Broj:</t>
  </si>
  <si>
    <t>419-1</t>
  </si>
  <si>
    <t>Izdaci po osnovu isplate ugovora o djelu</t>
  </si>
  <si>
    <t>17</t>
  </si>
  <si>
    <t>Služba predsjednika Opštine Rožaje</t>
  </si>
  <si>
    <t>714-2</t>
  </si>
  <si>
    <t>Naknada za korišćenje prirodnih dobara</t>
  </si>
  <si>
    <t>Dotacije od Države</t>
  </si>
  <si>
    <t xml:space="preserve">             Povećanje/smanjenje depozita                                    </t>
  </si>
  <si>
    <t>Sekretarijat za finansije i ekonomski razvoj</t>
  </si>
  <si>
    <t>0434</t>
  </si>
  <si>
    <t>0460</t>
  </si>
  <si>
    <t>1071</t>
  </si>
  <si>
    <t>0180</t>
  </si>
  <si>
    <t>0160</t>
  </si>
  <si>
    <t>1012</t>
  </si>
  <si>
    <t>0840</t>
  </si>
  <si>
    <t>0435</t>
  </si>
  <si>
    <t>0810</t>
  </si>
  <si>
    <t>0820</t>
  </si>
  <si>
    <t>0830</t>
  </si>
  <si>
    <t>0473</t>
  </si>
  <si>
    <t>1091</t>
  </si>
  <si>
    <t>0660</t>
  </si>
  <si>
    <t>0490</t>
  </si>
  <si>
    <t>0860</t>
  </si>
  <si>
    <t>0950</t>
  </si>
  <si>
    <t>0485</t>
  </si>
  <si>
    <t>Fun.</t>
  </si>
  <si>
    <t>0640</t>
  </si>
  <si>
    <t>0960</t>
  </si>
  <si>
    <t>0510</t>
  </si>
  <si>
    <t>0630</t>
  </si>
  <si>
    <t>0421</t>
  </si>
  <si>
    <t xml:space="preserve">  Član 8</t>
  </si>
  <si>
    <t>Sredstva navedenog finansijskog aranžmana izvršavaće se u visini njihovog ostvarenja.</t>
  </si>
  <si>
    <t>Skupština opštine Rožaje</t>
  </si>
  <si>
    <t>Ova Odluka stupa na snagu danom objavljivanja u "Službenom listu Crne Gore - opštinski propisi "</t>
  </si>
  <si>
    <t>742-7</t>
  </si>
  <si>
    <t>Budžet za 2025.godinu</t>
  </si>
  <si>
    <t>Rashodi za održavanje higjene</t>
  </si>
  <si>
    <t>Implementacija Lokalnog akcionog plana za mlade</t>
  </si>
  <si>
    <t xml:space="preserve">Opštinska izborna komisija </t>
  </si>
  <si>
    <t>412-4</t>
  </si>
  <si>
    <t>Jubilarne nagrade</t>
  </si>
  <si>
    <t>Implementacija Lokalnog akcionog plana za socijalnu I dječiju zaštitu</t>
  </si>
  <si>
    <t>Elektronska pisarnica</t>
  </si>
  <si>
    <t xml:space="preserve">JU Zavičajni muzej "Ganića kula"        </t>
  </si>
  <si>
    <t>Ostale sportske manifestacije</t>
  </si>
  <si>
    <t>"100 milja Prokletija 2025" međunarodna trka</t>
  </si>
  <si>
    <t>ODLUKE O BUDŽETU OPŠTINE ROŽAJE ZA 2025.godinu</t>
  </si>
  <si>
    <t xml:space="preserve">     Član 2</t>
  </si>
  <si>
    <t>Za izvršenje Budžeta u cjelini odgovoran je Predsjednik Opštine Rožaje, a za namjensko korišćenje</t>
  </si>
  <si>
    <t xml:space="preserve">budžetskih sredstava odgovoran je budžetski izvršilac u skladu sa članom  37 Zakona o finansiranju </t>
  </si>
  <si>
    <t>lokalne samouprave.</t>
  </si>
  <si>
    <t xml:space="preserve">   Član 3</t>
  </si>
  <si>
    <t>Potrošačke jedinice dužne su da budžetska sredstva koriste u granicama utvrđenim odlukom o budžetu</t>
  </si>
  <si>
    <t>opštine u skladu sa članom 33 Zakona o finansiranju lokalne samouprave. Ugovorene obaveze potrošačke</t>
  </si>
  <si>
    <t>jedinice moraju da budu u skladu sa planiranim i odobrenim sredstvima u skladu sa odlukom o budžetu</t>
  </si>
  <si>
    <t>opštine.</t>
  </si>
  <si>
    <t xml:space="preserve">  Član 4</t>
  </si>
  <si>
    <t xml:space="preserve">Predsjednik opštine može vršiti preusmjeravanje sredstava po pojedinim izdacima i potrošačkim </t>
  </si>
  <si>
    <t>jedinicama u visini do 10% iznosa utvrđenih odlukom o budžetu, shodno članu 36 Zakona o finansiranju</t>
  </si>
  <si>
    <t>lokalne samouprave. Iznos od 10% iz stava 1 ovog člana primjenjuje se na ukupno planirane izdatke</t>
  </si>
  <si>
    <t>potrošačke jedinice čiji se odobreni iznos sredstava smanjuje. Preusmjerena sredstva po pojedinim</t>
  </si>
  <si>
    <t>izdacima i programima raspoređuje se rješenjem predsjednika opštine. Potrošačke jedinice uz odobrenje</t>
  </si>
  <si>
    <t>predsjednika opštine, mogu preusmjeriti odobrena sredstva po pojedinim izdacima, u visini do 10% od</t>
  </si>
  <si>
    <t>iznosa sredstava odobrenih za izdatke čiji se iznos smanjuje.</t>
  </si>
  <si>
    <t xml:space="preserve">  Član 5</t>
  </si>
  <si>
    <t>Sredstva tekuće rezerve koriste se za neplanirane ili nedovoljno planirane izdatke tokom fiskalne godine.</t>
  </si>
  <si>
    <t xml:space="preserve">Sredstva tekuće budžetske rezerve se planiraju najviše do iznosa 2% ukupnih primitaka opštine za </t>
  </si>
  <si>
    <t xml:space="preserve">fiskalnu godinu. Sredstvima tekuće budžetske rezerve raspolaže predsjednik opštine, u skladu sa propisom </t>
  </si>
  <si>
    <t>skupštine opštine u skladu sa članom 38 Zakona o finansiranju lokalne samouprave.</t>
  </si>
  <si>
    <t xml:space="preserve">  Član 6</t>
  </si>
  <si>
    <t>Sredstva stalne budžetske rezerve koriste se za finansiranje rashoda na ime učešća opštine radi otklanjanja</t>
  </si>
  <si>
    <t>posljedica vanrednih okolnosti. Sredstva stalne budžetske rezerve se planiraju najviše do iznosa od 2%</t>
  </si>
  <si>
    <t>ukupnih primitaka opštine za fiskalnu godinu u skladu sa članom 39 Zakona o finansiranju lokalne</t>
  </si>
  <si>
    <t>samouprave. O korišćenju stalne budžetske rezerve odlučuje predsjednik opštine u skladu sa odlukom</t>
  </si>
  <si>
    <t>skupštine opštine.</t>
  </si>
  <si>
    <t xml:space="preserve">     </t>
  </si>
  <si>
    <t xml:space="preserve">Opština Rožaje se može dugoročno kreditno zadužiti, preko Ministarstva finansija kod Evropske investicione </t>
  </si>
  <si>
    <t>prečišćavanje otpadnih voda u Rožajama ".</t>
  </si>
  <si>
    <r>
      <t>banke u iznosu od 5.000.000,00</t>
    </r>
    <r>
      <rPr>
        <sz val="12"/>
        <rFont val="Calibri"/>
        <family val="2"/>
      </rPr>
      <t>€</t>
    </r>
    <r>
      <rPr>
        <sz val="11.75"/>
        <rFont val="Times New Roman"/>
        <family val="1"/>
      </rPr>
      <t xml:space="preserve"> ( pet miliona eura ), za potrebe finansiranja projekta " Izgradnja sistema za </t>
    </r>
  </si>
  <si>
    <t xml:space="preserve">  Član 9</t>
  </si>
  <si>
    <t>Sudski savjet (rješavanje stambenog pitanja sudija)</t>
  </si>
  <si>
    <t>Promo-spotovi  (Discover MNE promocija)</t>
  </si>
  <si>
    <t>Zakup kancelarija za klubove odbornika</t>
  </si>
  <si>
    <t>Saradnja sa međunarodnim organizacijama, gradovima I NVO sektorom</t>
  </si>
  <si>
    <r>
      <t>Raspored sredstava Budžeta, u iznosu od 11.280.000,00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 xml:space="preserve">, po nosiocima, korisnicima i bližim namjenama </t>
    </r>
  </si>
  <si>
    <t>____________________</t>
  </si>
  <si>
    <t>Rožaje,___________________</t>
  </si>
  <si>
    <t xml:space="preserve">Na osnovu člana 33 Zakona o budžetu I fisklanoj odgovornosti ( " Sl.list CG, br.20/14, 56/14, 70/17, 04/18, 55/18, </t>
  </si>
  <si>
    <t xml:space="preserve">066/19, 070/21, 145/21, 027/23, 123/23 i 125/23) i člana 28 Zakona o finansiranju lokalne samouprave ( " Sl.list CG, </t>
  </si>
  <si>
    <r>
      <t xml:space="preserve">Skupština Opštine na sjednici dana ________________________ </t>
    </r>
    <r>
      <rPr>
        <b/>
        <sz val="11"/>
        <color theme="1"/>
        <rFont val="Calibri"/>
        <family val="2"/>
        <scheme val="minor"/>
      </rPr>
      <t xml:space="preserve">d o n i j e l a  je </t>
    </r>
  </si>
  <si>
    <t xml:space="preserve">br.03/19, 86/22, 05/24 I 07/24) i člana 46 Statuta Opštine Rožaje ( "Sl.list CG - opštinski propisi br.38/18 i 16/21 ), </t>
  </si>
  <si>
    <t>Budžet Opštine Rožaje za 2025.godinu ( u daljem tekstu Budžet ) sadrži primitke i izdatke u iznosu od</t>
  </si>
  <si>
    <t xml:space="preserve">                                       Član 7 </t>
  </si>
  <si>
    <t>Televizija Rožaje</t>
  </si>
  <si>
    <t>DOO  Sportski centar Rožaje</t>
  </si>
  <si>
    <t xml:space="preserve">JU Centar za kulturu Rožaje                            </t>
  </si>
  <si>
    <t xml:space="preserve">JU Narodna biblioteka Rožaje         </t>
  </si>
  <si>
    <t xml:space="preserve">DOO Ski centar "Hajla"                                 </t>
  </si>
  <si>
    <t xml:space="preserve">JU Turistička organizacija  Rožaje                      </t>
  </si>
  <si>
    <t xml:space="preserve">JU Dnevni centar za djecu sa smetnjama                                  </t>
  </si>
  <si>
    <t xml:space="preserve">        NACRT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</si>
</sst>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\ [$€-1];[Red]\-#,##0\ [$€-1]"/>
    <numFmt numFmtId="166" formatCode="#,##0.00\ [$€-1];[Red]\-#,##0.00\ [$€-1]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</font>
    <font>
      <b/>
      <sz val="14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name val="Calibri"/>
      <family val="2"/>
    </font>
    <font>
      <b/>
      <sz val="10"/>
      <name val="Times New Roman"/>
      <family val="1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sz val="11.75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right" indent="1"/>
    </xf>
    <xf numFmtId="0" fontId="19" fillId="0" borderId="0" xfId="0" applyFont="1"/>
    <xf numFmtId="4" fontId="1" fillId="0" borderId="0" xfId="0" applyNumberFormat="1" applyFont="1"/>
    <xf numFmtId="4" fontId="0" fillId="0" borderId="0" xfId="0" applyNumberFormat="1"/>
    <xf numFmtId="0" fontId="17" fillId="0" borderId="0" xfId="0" applyFont="1" applyAlignment="1">
      <alignment horizontal="right"/>
    </xf>
    <xf numFmtId="4" fontId="9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24" fillId="0" borderId="0" xfId="0" applyFont="1"/>
    <xf numFmtId="4" fontId="28" fillId="0" borderId="0" xfId="0" applyNumberFormat="1" applyFont="1"/>
    <xf numFmtId="4" fontId="19" fillId="0" borderId="0" xfId="0" applyNumberFormat="1" applyFont="1"/>
    <xf numFmtId="4" fontId="17" fillId="0" borderId="0" xfId="0" applyNumberFormat="1" applyFont="1" applyAlignment="1">
      <alignment horizontal="right"/>
    </xf>
    <xf numFmtId="4" fontId="24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164" fontId="6" fillId="0" borderId="0" xfId="0" applyNumberFormat="1" applyFont="1"/>
    <xf numFmtId="164" fontId="1" fillId="0" borderId="0" xfId="0" applyNumberFormat="1" applyFont="1" applyAlignment="1">
      <alignment wrapText="1"/>
    </xf>
    <xf numFmtId="16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7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right"/>
    </xf>
    <xf numFmtId="0" fontId="8" fillId="0" borderId="6" xfId="0" applyFont="1" applyBorder="1"/>
    <xf numFmtId="4" fontId="9" fillId="0" borderId="8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4" fontId="7" fillId="0" borderId="8" xfId="0" applyNumberFormat="1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9" fillId="0" borderId="9" xfId="0" applyFont="1" applyBorder="1"/>
    <xf numFmtId="0" fontId="10" fillId="0" borderId="11" xfId="0" applyFont="1" applyBorder="1" applyAlignment="1">
      <alignment horizontal="center"/>
    </xf>
    <xf numFmtId="0" fontId="8" fillId="0" borderId="11" xfId="0" applyFont="1" applyBorder="1"/>
    <xf numFmtId="0" fontId="15" fillId="0" borderId="11" xfId="0" applyFont="1" applyBorder="1"/>
    <xf numFmtId="4" fontId="15" fillId="0" borderId="8" xfId="0" applyNumberFormat="1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7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4" fontId="9" fillId="0" borderId="15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/>
    <xf numFmtId="0" fontId="9" fillId="0" borderId="0" xfId="0" applyFont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9" fillId="0" borderId="11" xfId="0" applyFont="1" applyBorder="1"/>
    <xf numFmtId="4" fontId="9" fillId="0" borderId="24" xfId="0" applyNumberFormat="1" applyFont="1" applyBorder="1" applyAlignment="1">
      <alignment vertical="center" wrapText="1"/>
    </xf>
    <xf numFmtId="4" fontId="7" fillId="0" borderId="24" xfId="0" applyNumberFormat="1" applyFont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0" fontId="7" fillId="0" borderId="9" xfId="0" applyFont="1" applyBorder="1"/>
    <xf numFmtId="0" fontId="7" fillId="0" borderId="6" xfId="0" applyFont="1" applyBorder="1"/>
    <xf numFmtId="0" fontId="9" fillId="0" borderId="12" xfId="0" applyFont="1" applyBorder="1"/>
    <xf numFmtId="0" fontId="9" fillId="0" borderId="0" xfId="0" applyFont="1"/>
    <xf numFmtId="0" fontId="9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9" fillId="0" borderId="25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20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7" fillId="0" borderId="23" xfId="0" applyFont="1" applyBorder="1" applyAlignment="1">
      <alignment vertical="center" wrapText="1"/>
    </xf>
    <xf numFmtId="49" fontId="7" fillId="0" borderId="11" xfId="0" applyNumberFormat="1" applyFont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6" xfId="0" applyBorder="1" applyAlignment="1">
      <alignment wrapText="1"/>
    </xf>
    <xf numFmtId="0" fontId="26" fillId="0" borderId="6" xfId="0" applyFont="1" applyBorder="1" applyAlignment="1">
      <alignment wrapText="1"/>
    </xf>
    <xf numFmtId="4" fontId="22" fillId="0" borderId="24" xfId="0" applyNumberFormat="1" applyFont="1" applyBorder="1" applyAlignment="1">
      <alignment vertical="center" wrapText="1"/>
    </xf>
    <xf numFmtId="0" fontId="15" fillId="0" borderId="11" xfId="0" applyFont="1" applyBorder="1" applyAlignment="1">
      <alignment horizontal="center"/>
    </xf>
    <xf numFmtId="0" fontId="9" fillId="0" borderId="30" xfId="0" applyFont="1" applyBorder="1"/>
    <xf numFmtId="0" fontId="15" fillId="0" borderId="6" xfId="0" applyFont="1" applyBorder="1"/>
    <xf numFmtId="0" fontId="0" fillId="0" borderId="19" xfId="0" applyBorder="1" applyAlignment="1">
      <alignment wrapText="1"/>
    </xf>
    <xf numFmtId="49" fontId="7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9" fillId="0" borderId="1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0" fillId="0" borderId="32" xfId="0" applyBorder="1"/>
    <xf numFmtId="0" fontId="9" fillId="0" borderId="6" xfId="0" applyFont="1" applyBorder="1"/>
    <xf numFmtId="49" fontId="7" fillId="0" borderId="6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0" fontId="7" fillId="0" borderId="29" xfId="0" applyFont="1" applyBorder="1"/>
    <xf numFmtId="0" fontId="9" fillId="0" borderId="29" xfId="0" applyFont="1" applyBorder="1"/>
    <xf numFmtId="0" fontId="13" fillId="0" borderId="0" xfId="0" applyFont="1" applyAlignment="1">
      <alignment horizontal="left"/>
    </xf>
    <xf numFmtId="0" fontId="7" fillId="0" borderId="28" xfId="0" applyFont="1" applyBorder="1"/>
    <xf numFmtId="0" fontId="1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/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0" fillId="0" borderId="24" xfId="0" applyBorder="1"/>
    <xf numFmtId="4" fontId="9" fillId="0" borderId="23" xfId="0" applyNumberFormat="1" applyFont="1" applyBorder="1" applyAlignment="1">
      <alignment vertical="center" wrapText="1"/>
    </xf>
    <xf numFmtId="4" fontId="7" fillId="0" borderId="24" xfId="0" applyNumberFormat="1" applyFont="1" applyBorder="1" applyAlignment="1">
      <alignment horizontal="right" wrapText="1"/>
    </xf>
    <xf numFmtId="4" fontId="9" fillId="0" borderId="24" xfId="0" applyNumberFormat="1" applyFont="1" applyBorder="1" applyAlignment="1">
      <alignment horizontal="right" wrapText="1"/>
    </xf>
    <xf numFmtId="4" fontId="15" fillId="0" borderId="24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9" fillId="0" borderId="31" xfId="0" applyFont="1" applyBorder="1"/>
    <xf numFmtId="4" fontId="9" fillId="0" borderId="24" xfId="0" applyNumberFormat="1" applyFont="1" applyBorder="1" applyAlignment="1">
      <alignment horizontal="right" vertical="center" wrapText="1"/>
    </xf>
    <xf numFmtId="4" fontId="22" fillId="0" borderId="42" xfId="0" applyNumberFormat="1" applyFont="1" applyBorder="1" applyAlignment="1">
      <alignment vertical="center" wrapText="1"/>
    </xf>
    <xf numFmtId="4" fontId="7" fillId="0" borderId="42" xfId="0" applyNumberFormat="1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5" fillId="0" borderId="6" xfId="0" applyFont="1" applyBorder="1" applyAlignment="1">
      <alignment wrapText="1"/>
    </xf>
    <xf numFmtId="4" fontId="15" fillId="0" borderId="23" xfId="0" applyNumberFormat="1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4" fontId="15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22" fillId="0" borderId="11" xfId="0" applyNumberFormat="1" applyFont="1" applyBorder="1" applyAlignment="1">
      <alignment vertical="center" wrapText="1"/>
    </xf>
    <xf numFmtId="4" fontId="15" fillId="0" borderId="11" xfId="0" applyNumberFormat="1" applyFont="1" applyBorder="1" applyAlignment="1">
      <alignment vertical="center" wrapText="1"/>
    </xf>
    <xf numFmtId="4" fontId="9" fillId="0" borderId="41" xfId="0" applyNumberFormat="1" applyFont="1" applyBorder="1" applyAlignment="1">
      <alignment vertical="center" wrapText="1"/>
    </xf>
    <xf numFmtId="0" fontId="9" fillId="0" borderId="20" xfId="0" applyFont="1" applyBorder="1"/>
    <xf numFmtId="4" fontId="9" fillId="0" borderId="28" xfId="0" applyNumberFormat="1" applyFont="1" applyBorder="1" applyAlignment="1">
      <alignment vertical="center" wrapText="1"/>
    </xf>
    <xf numFmtId="0" fontId="7" fillId="0" borderId="35" xfId="0" applyFont="1" applyBorder="1"/>
    <xf numFmtId="0" fontId="8" fillId="0" borderId="36" xfId="0" applyFont="1" applyBorder="1"/>
    <xf numFmtId="4" fontId="9" fillId="0" borderId="38" xfId="0" applyNumberFormat="1" applyFont="1" applyBorder="1" applyAlignment="1">
      <alignment vertical="center" wrapText="1"/>
    </xf>
    <xf numFmtId="0" fontId="7" fillId="0" borderId="39" xfId="0" applyFont="1" applyBorder="1" applyAlignment="1">
      <alignment horizontal="center"/>
    </xf>
    <xf numFmtId="49" fontId="9" fillId="0" borderId="39" xfId="0" applyNumberFormat="1" applyFont="1" applyBorder="1" applyAlignment="1">
      <alignment horizontal="center"/>
    </xf>
    <xf numFmtId="0" fontId="7" fillId="0" borderId="40" xfId="0" applyFont="1" applyBorder="1"/>
    <xf numFmtId="0" fontId="7" fillId="0" borderId="23" xfId="0" applyFont="1" applyBorder="1"/>
    <xf numFmtId="0" fontId="22" fillId="0" borderId="11" xfId="0" applyFont="1" applyBorder="1"/>
    <xf numFmtId="4" fontId="9" fillId="0" borderId="24" xfId="0" applyNumberFormat="1" applyFont="1" applyBorder="1"/>
    <xf numFmtId="0" fontId="22" fillId="0" borderId="11" xfId="0" applyFont="1" applyBorder="1" applyAlignment="1">
      <alignment horizontal="center"/>
    </xf>
    <xf numFmtId="4" fontId="7" fillId="0" borderId="24" xfId="0" applyNumberFormat="1" applyFont="1" applyBorder="1"/>
    <xf numFmtId="49" fontId="7" fillId="0" borderId="39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4" fontId="15" fillId="0" borderId="24" xfId="0" applyNumberFormat="1" applyFont="1" applyBorder="1"/>
    <xf numFmtId="0" fontId="22" fillId="0" borderId="39" xfId="0" applyFon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7" fillId="0" borderId="43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0" xfId="0" applyFont="1" applyBorder="1"/>
    <xf numFmtId="4" fontId="7" fillId="0" borderId="42" xfId="0" applyNumberFormat="1" applyFont="1" applyBorder="1"/>
    <xf numFmtId="4" fontId="9" fillId="0" borderId="25" xfId="0" applyNumberFormat="1" applyFont="1" applyBorder="1"/>
    <xf numFmtId="0" fontId="8" fillId="0" borderId="37" xfId="0" applyFont="1" applyBorder="1"/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wrapText="1"/>
    </xf>
    <xf numFmtId="4" fontId="1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wrapText="1"/>
    </xf>
    <xf numFmtId="0" fontId="7" fillId="0" borderId="10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0" fontId="7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9" fillId="0" borderId="30" xfId="0" applyFont="1" applyBorder="1" applyAlignment="1">
      <alignment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0" xfId="0" applyFont="1" applyBorder="1" applyAlignment="1">
      <alignment wrapText="1"/>
    </xf>
    <xf numFmtId="0" fontId="0" fillId="0" borderId="5" xfId="0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30" xfId="0" applyBorder="1" applyAlignment="1">
      <alignment wrapText="1"/>
    </xf>
    <xf numFmtId="0" fontId="16" fillId="0" borderId="0" xfId="0" applyFont="1" applyAlignment="1">
      <alignment horizontal="left"/>
    </xf>
    <xf numFmtId="49" fontId="9" fillId="0" borderId="12" xfId="0" applyNumberFormat="1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0" fillId="0" borderId="29" xfId="0" applyBorder="1" applyAlignment="1">
      <alignment wrapText="1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44" xfId="0" applyFont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3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F3BE-8247-436C-93D6-BB32760D1CC7}">
  <dimension ref="B2:M1131"/>
  <sheetViews>
    <sheetView tabSelected="1" topLeftCell="A187" zoomScale="96" zoomScaleNormal="96" workbookViewId="0">
      <selection activeCell="F10" sqref="F10"/>
    </sheetView>
  </sheetViews>
  <sheetFormatPr defaultRowHeight="15" x14ac:dyDescent="0.25"/>
  <cols>
    <col min="1" max="1" width="0.42578125" customWidth="1"/>
    <col min="2" max="2" width="4.5703125" customWidth="1"/>
    <col min="3" max="3" width="5.42578125" customWidth="1"/>
    <col min="4" max="4" width="4.7109375" customWidth="1"/>
    <col min="5" max="5" width="7" customWidth="1"/>
    <col min="6" max="6" width="51" customWidth="1"/>
    <col min="7" max="7" width="28.28515625" customWidth="1"/>
    <col min="8" max="8" width="14.5703125" customWidth="1"/>
    <col min="9" max="9" width="12.5703125" customWidth="1"/>
    <col min="10" max="10" width="20.85546875" style="6" customWidth="1"/>
  </cols>
  <sheetData>
    <row r="2" spans="2:10" ht="15.75" x14ac:dyDescent="0.25">
      <c r="C2" t="s">
        <v>384</v>
      </c>
      <c r="D2" s="15"/>
      <c r="E2" s="15"/>
      <c r="F2" s="15"/>
    </row>
    <row r="3" spans="2:10" ht="15.75" x14ac:dyDescent="0.25">
      <c r="C3" t="s">
        <v>385</v>
      </c>
      <c r="D3" s="15"/>
      <c r="F3" s="15"/>
    </row>
    <row r="4" spans="2:10" ht="15.75" x14ac:dyDescent="0.25">
      <c r="C4" t="s">
        <v>387</v>
      </c>
      <c r="D4" s="15"/>
      <c r="E4" s="15"/>
      <c r="F4" s="15"/>
    </row>
    <row r="5" spans="2:10" ht="15.75" x14ac:dyDescent="0.25">
      <c r="C5" t="s">
        <v>386</v>
      </c>
      <c r="D5" s="15"/>
      <c r="E5" s="15"/>
      <c r="F5" s="15"/>
    </row>
    <row r="6" spans="2:10" ht="14.25" customHeight="1" x14ac:dyDescent="0.25">
      <c r="B6" s="15"/>
      <c r="C6" s="15"/>
      <c r="D6" s="15"/>
      <c r="E6" s="15"/>
      <c r="F6" s="15"/>
    </row>
    <row r="7" spans="2:10" ht="15.75" x14ac:dyDescent="0.25">
      <c r="B7" s="15"/>
      <c r="C7" s="15"/>
      <c r="D7" s="15"/>
      <c r="E7" s="15"/>
      <c r="F7" s="15"/>
    </row>
    <row r="8" spans="2:10" ht="18.75" x14ac:dyDescent="0.3">
      <c r="B8" s="15"/>
      <c r="C8" s="15"/>
      <c r="D8" s="15"/>
      <c r="E8" s="16"/>
      <c r="F8" s="17"/>
    </row>
    <row r="9" spans="2:10" ht="18.75" x14ac:dyDescent="0.3">
      <c r="B9" s="15"/>
      <c r="C9" s="15"/>
      <c r="D9" s="18"/>
      <c r="F9" s="16" t="s">
        <v>397</v>
      </c>
      <c r="G9" s="4"/>
      <c r="H9" s="4"/>
      <c r="I9" s="4"/>
      <c r="J9" s="12"/>
    </row>
    <row r="10" spans="2:10" ht="18.75" x14ac:dyDescent="0.3">
      <c r="B10" s="19"/>
      <c r="C10" s="19"/>
      <c r="D10" s="19"/>
      <c r="E10" s="18" t="s">
        <v>343</v>
      </c>
    </row>
    <row r="11" spans="2:10" ht="18.75" x14ac:dyDescent="0.3">
      <c r="B11" s="19"/>
      <c r="C11" s="19"/>
      <c r="D11" s="19"/>
      <c r="E11" s="18"/>
    </row>
    <row r="12" spans="2:10" ht="15.75" x14ac:dyDescent="0.25">
      <c r="B12" s="15"/>
      <c r="C12" s="15"/>
      <c r="D12" s="15"/>
      <c r="E12" s="15"/>
      <c r="F12" s="15"/>
    </row>
    <row r="13" spans="2:10" ht="15.75" x14ac:dyDescent="0.25">
      <c r="B13" s="15"/>
      <c r="C13" s="15" t="s">
        <v>0</v>
      </c>
      <c r="D13" s="15"/>
      <c r="E13" s="15"/>
      <c r="F13" s="15"/>
    </row>
    <row r="14" spans="2:10" ht="15.75" x14ac:dyDescent="0.25">
      <c r="B14" s="15"/>
      <c r="C14" s="15"/>
      <c r="D14" s="15"/>
      <c r="E14" s="15"/>
      <c r="F14" s="15"/>
    </row>
    <row r="15" spans="2:10" ht="15.75" x14ac:dyDescent="0.25">
      <c r="B15" s="15"/>
      <c r="C15" s="15"/>
      <c r="D15" s="15"/>
      <c r="E15" s="15"/>
      <c r="F15" s="20" t="s">
        <v>252</v>
      </c>
    </row>
    <row r="16" spans="2:10" ht="15.75" x14ac:dyDescent="0.25">
      <c r="B16" s="15"/>
      <c r="C16" s="15"/>
      <c r="D16" s="15"/>
      <c r="E16" s="15"/>
      <c r="F16" s="20"/>
    </row>
    <row r="17" spans="2:13" ht="15.75" x14ac:dyDescent="0.25">
      <c r="B17" s="15"/>
      <c r="C17" s="15"/>
      <c r="D17" s="15"/>
      <c r="E17" s="15"/>
      <c r="F17" s="15"/>
    </row>
    <row r="18" spans="2:13" ht="15.75" x14ac:dyDescent="0.25">
      <c r="B18" s="15"/>
      <c r="C18" s="15" t="s">
        <v>388</v>
      </c>
      <c r="E18" s="15"/>
      <c r="F18" s="15"/>
    </row>
    <row r="19" spans="2:13" ht="15.75" x14ac:dyDescent="0.25">
      <c r="B19" s="15"/>
      <c r="C19" s="212">
        <v>11280000</v>
      </c>
      <c r="D19" s="213"/>
      <c r="E19" s="213"/>
      <c r="F19" s="213"/>
    </row>
    <row r="20" spans="2:13" ht="15.75" x14ac:dyDescent="0.25">
      <c r="B20" s="15"/>
      <c r="C20" s="21"/>
      <c r="E20" s="15"/>
      <c r="F20" s="15"/>
    </row>
    <row r="21" spans="2:13" ht="15.75" x14ac:dyDescent="0.25">
      <c r="B21" s="15"/>
      <c r="D21" s="22"/>
      <c r="E21" s="23"/>
      <c r="F21" s="15"/>
    </row>
    <row r="22" spans="2:13" s="2" customFormat="1" ht="15.75" x14ac:dyDescent="0.25">
      <c r="B22" s="24"/>
      <c r="C22" s="24"/>
      <c r="D22" s="183" t="s">
        <v>267</v>
      </c>
      <c r="E22" s="184"/>
      <c r="F22" s="184"/>
      <c r="G22" s="181">
        <f>G23+G24+G25+G26+G27</f>
        <v>10480000</v>
      </c>
      <c r="H22" s="5"/>
      <c r="I22" s="5"/>
      <c r="J22" s="5"/>
      <c r="M22" s="3"/>
    </row>
    <row r="23" spans="2:13" ht="15.75" x14ac:dyDescent="0.25">
      <c r="B23" s="15"/>
      <c r="C23" s="15"/>
      <c r="D23" s="15" t="s">
        <v>262</v>
      </c>
      <c r="E23" s="15"/>
      <c r="F23" s="26"/>
      <c r="G23" s="182">
        <f>G60</f>
        <v>2340000</v>
      </c>
      <c r="H23" s="6"/>
      <c r="I23" s="6"/>
    </row>
    <row r="24" spans="2:13" ht="15.75" x14ac:dyDescent="0.25">
      <c r="B24" s="15"/>
      <c r="D24" s="15" t="s">
        <v>263</v>
      </c>
      <c r="E24" s="23"/>
      <c r="F24" s="26"/>
      <c r="G24" s="182">
        <f>G65</f>
        <v>65000</v>
      </c>
      <c r="H24" s="6"/>
      <c r="I24" s="6"/>
    </row>
    <row r="25" spans="2:13" ht="15.75" x14ac:dyDescent="0.25">
      <c r="B25" s="15"/>
      <c r="D25" s="15" t="s">
        <v>264</v>
      </c>
      <c r="E25" s="23"/>
      <c r="F25" s="26"/>
      <c r="G25" s="182">
        <f>G68</f>
        <v>2010000</v>
      </c>
      <c r="H25" s="6"/>
      <c r="I25" s="6"/>
    </row>
    <row r="26" spans="2:13" ht="15.75" x14ac:dyDescent="0.25">
      <c r="B26" s="15"/>
      <c r="C26" s="15"/>
      <c r="D26" s="15" t="s">
        <v>265</v>
      </c>
      <c r="E26" s="15"/>
      <c r="F26" s="26"/>
      <c r="G26" s="182">
        <f>G73</f>
        <v>65000</v>
      </c>
      <c r="H26" s="6"/>
      <c r="I26" s="6"/>
    </row>
    <row r="27" spans="2:13" ht="15.75" x14ac:dyDescent="0.25">
      <c r="B27" s="15"/>
      <c r="C27" s="15"/>
      <c r="D27" s="15" t="s">
        <v>266</v>
      </c>
      <c r="E27" s="15"/>
      <c r="F27" s="26"/>
      <c r="G27" s="182">
        <f>G81</f>
        <v>6000000</v>
      </c>
      <c r="H27" s="6"/>
      <c r="I27" s="6"/>
    </row>
    <row r="28" spans="2:13" s="2" customFormat="1" ht="15.75" x14ac:dyDescent="0.25">
      <c r="B28" s="24"/>
      <c r="D28" s="185" t="s">
        <v>268</v>
      </c>
      <c r="E28" s="184"/>
      <c r="F28" s="184"/>
      <c r="G28" s="181">
        <f>G29+G30+G31</f>
        <v>10625000</v>
      </c>
      <c r="H28" s="5"/>
      <c r="I28" s="5"/>
      <c r="J28" s="5"/>
    </row>
    <row r="29" spans="2:13" ht="15.75" x14ac:dyDescent="0.25">
      <c r="B29" s="15"/>
      <c r="C29" s="15"/>
      <c r="D29" s="15" t="s">
        <v>269</v>
      </c>
      <c r="E29" s="15"/>
      <c r="F29" s="26"/>
      <c r="G29" s="182">
        <f>G175-G168-G166-G161</f>
        <v>7572715.6099999994</v>
      </c>
      <c r="H29" s="6"/>
      <c r="I29" s="6"/>
    </row>
    <row r="30" spans="2:13" ht="15.75" x14ac:dyDescent="0.25">
      <c r="B30" s="15"/>
      <c r="C30" s="15"/>
      <c r="D30" s="15" t="s">
        <v>270</v>
      </c>
      <c r="E30" s="15"/>
      <c r="F30" s="26"/>
      <c r="G30" s="182">
        <f>G161</f>
        <v>1467883.81</v>
      </c>
      <c r="H30" s="6"/>
      <c r="I30" s="6"/>
    </row>
    <row r="31" spans="2:13" ht="15.75" x14ac:dyDescent="0.25">
      <c r="B31" s="15"/>
      <c r="D31" s="29" t="s">
        <v>271</v>
      </c>
      <c r="E31" s="23"/>
      <c r="F31" s="26"/>
      <c r="G31" s="182">
        <f>G168</f>
        <v>1584400.58</v>
      </c>
      <c r="H31" s="6"/>
      <c r="I31" s="6"/>
    </row>
    <row r="32" spans="2:13" s="2" customFormat="1" ht="15.75" x14ac:dyDescent="0.25">
      <c r="B32" s="24"/>
      <c r="D32" s="27" t="s">
        <v>272</v>
      </c>
      <c r="E32" s="28"/>
      <c r="F32" s="25"/>
      <c r="G32" s="181">
        <f>G22-G28</f>
        <v>-145000</v>
      </c>
      <c r="H32" s="5"/>
      <c r="I32" s="5"/>
      <c r="J32" s="5"/>
    </row>
    <row r="33" spans="2:10" s="2" customFormat="1" ht="15.75" x14ac:dyDescent="0.25">
      <c r="B33" s="24"/>
      <c r="C33" s="24"/>
      <c r="D33" s="24" t="s">
        <v>273</v>
      </c>
      <c r="E33" s="24"/>
      <c r="F33" s="25"/>
      <c r="G33" s="181">
        <f>G32+G138</f>
        <v>-93000</v>
      </c>
      <c r="H33" s="5"/>
      <c r="I33" s="5"/>
      <c r="J33" s="5"/>
    </row>
    <row r="34" spans="2:10" ht="15.75" x14ac:dyDescent="0.25">
      <c r="B34" s="15"/>
      <c r="C34" s="15"/>
      <c r="D34" s="15" t="s">
        <v>274</v>
      </c>
      <c r="E34" s="15"/>
      <c r="F34" s="26"/>
      <c r="G34" s="182">
        <f>G166</f>
        <v>655000</v>
      </c>
      <c r="H34" s="6"/>
      <c r="I34" s="6"/>
    </row>
    <row r="35" spans="2:10" s="2" customFormat="1" ht="15.75" x14ac:dyDescent="0.25">
      <c r="B35" s="24"/>
      <c r="C35" s="24"/>
      <c r="D35" s="24" t="s">
        <v>275</v>
      </c>
      <c r="E35" s="24"/>
      <c r="F35" s="25"/>
      <c r="G35" s="181">
        <f>G32-G34</f>
        <v>-800000</v>
      </c>
      <c r="H35" s="5"/>
      <c r="I35" s="5"/>
      <c r="J35" s="5"/>
    </row>
    <row r="36" spans="2:10" s="2" customFormat="1" ht="15.75" x14ac:dyDescent="0.25">
      <c r="B36" s="24"/>
      <c r="C36" s="24"/>
      <c r="D36" s="24" t="s">
        <v>276</v>
      </c>
      <c r="E36" s="24"/>
      <c r="F36" s="25"/>
      <c r="G36" s="181">
        <f>G37+G38+G39</f>
        <v>800000</v>
      </c>
      <c r="H36" s="5"/>
      <c r="I36" s="5"/>
      <c r="J36" s="5"/>
    </row>
    <row r="37" spans="2:10" ht="15.75" x14ac:dyDescent="0.25">
      <c r="B37" s="15"/>
      <c r="C37" s="15"/>
      <c r="D37" s="15" t="s">
        <v>277</v>
      </c>
      <c r="E37" s="15"/>
      <c r="F37" s="26"/>
      <c r="G37" s="182">
        <f>G85</f>
        <v>200000</v>
      </c>
      <c r="H37" s="6"/>
      <c r="I37" s="6"/>
    </row>
    <row r="38" spans="2:10" ht="15.75" x14ac:dyDescent="0.25">
      <c r="B38" s="15"/>
      <c r="C38" s="15"/>
      <c r="D38" s="15" t="s">
        <v>278</v>
      </c>
      <c r="E38" s="15"/>
      <c r="F38" s="26"/>
      <c r="G38" s="182">
        <f>G77</f>
        <v>150000</v>
      </c>
      <c r="H38" s="6"/>
      <c r="I38" s="6"/>
    </row>
    <row r="39" spans="2:10" ht="15.75" x14ac:dyDescent="0.25">
      <c r="B39" s="15"/>
      <c r="C39" s="15"/>
      <c r="D39" s="15" t="s">
        <v>301</v>
      </c>
      <c r="E39" s="15"/>
      <c r="F39" s="26"/>
      <c r="G39" s="182">
        <v>450000</v>
      </c>
      <c r="H39" s="6"/>
      <c r="I39" s="6"/>
    </row>
    <row r="40" spans="2:10" ht="15.75" x14ac:dyDescent="0.25">
      <c r="B40" s="15"/>
      <c r="C40" s="15"/>
      <c r="D40" s="15"/>
      <c r="E40" s="15"/>
      <c r="F40" s="26"/>
      <c r="G40" s="6"/>
      <c r="H40" s="6"/>
      <c r="I40" s="6"/>
    </row>
    <row r="41" spans="2:10" ht="15.75" x14ac:dyDescent="0.25">
      <c r="B41" s="15"/>
      <c r="D41" s="15" t="s">
        <v>249</v>
      </c>
      <c r="E41" s="15"/>
      <c r="F41" s="15"/>
      <c r="G41" s="7"/>
      <c r="H41" s="7"/>
      <c r="I41" s="7"/>
      <c r="J41" s="13"/>
    </row>
    <row r="42" spans="2:10" ht="15.75" x14ac:dyDescent="0.25">
      <c r="B42" s="15"/>
      <c r="C42" s="15"/>
      <c r="D42" s="15"/>
      <c r="E42" s="15"/>
      <c r="F42" s="15"/>
      <c r="G42" s="7"/>
      <c r="H42" s="7"/>
      <c r="I42" s="7"/>
      <c r="J42" s="13"/>
    </row>
    <row r="43" spans="2:10" ht="15.75" x14ac:dyDescent="0.25">
      <c r="B43" s="15"/>
      <c r="C43" s="15"/>
      <c r="D43" s="15"/>
      <c r="E43" s="15"/>
    </row>
    <row r="44" spans="2:10" ht="15.75" x14ac:dyDescent="0.25">
      <c r="B44" s="15"/>
      <c r="C44" s="15"/>
      <c r="D44" s="24" t="s">
        <v>282</v>
      </c>
      <c r="E44" s="24"/>
      <c r="F44" s="2"/>
      <c r="G44" s="182">
        <f>G175-G45-G46-G47</f>
        <v>7432715.6099999994</v>
      </c>
      <c r="H44" s="6"/>
      <c r="I44" s="6"/>
    </row>
    <row r="45" spans="2:10" ht="15.75" x14ac:dyDescent="0.25">
      <c r="B45" s="15"/>
      <c r="C45" s="15"/>
      <c r="D45" s="24" t="s">
        <v>281</v>
      </c>
      <c r="E45" s="24"/>
      <c r="F45" s="2"/>
      <c r="G45" s="182">
        <f>G161</f>
        <v>1467883.81</v>
      </c>
      <c r="H45" s="6"/>
      <c r="I45" s="6"/>
    </row>
    <row r="46" spans="2:10" ht="15.75" x14ac:dyDescent="0.25">
      <c r="B46" s="15"/>
      <c r="C46" s="15"/>
      <c r="D46" s="24" t="s">
        <v>280</v>
      </c>
      <c r="E46" s="24"/>
      <c r="F46" s="2"/>
      <c r="G46" s="182">
        <f>G166+G168</f>
        <v>2239400.58</v>
      </c>
      <c r="H46" s="6"/>
      <c r="I46" s="6"/>
    </row>
    <row r="47" spans="2:10" ht="15.75" x14ac:dyDescent="0.25">
      <c r="B47" s="15"/>
      <c r="C47" s="15"/>
      <c r="D47" s="24" t="s">
        <v>279</v>
      </c>
      <c r="E47" s="24"/>
      <c r="F47" s="24"/>
      <c r="G47" s="182">
        <f>G171+G173</f>
        <v>140000</v>
      </c>
      <c r="H47" s="6"/>
      <c r="I47" s="6"/>
    </row>
    <row r="48" spans="2:10" ht="15.75" x14ac:dyDescent="0.25">
      <c r="B48" s="15"/>
      <c r="C48" s="15"/>
      <c r="D48" s="15"/>
      <c r="E48" s="15"/>
      <c r="F48" s="15"/>
      <c r="G48" s="6"/>
      <c r="H48" s="6"/>
      <c r="I48" s="6"/>
    </row>
    <row r="49" spans="2:10" ht="15.75" x14ac:dyDescent="0.25">
      <c r="B49" s="15"/>
      <c r="C49" s="15"/>
      <c r="D49" s="15"/>
      <c r="E49" s="15"/>
      <c r="F49" s="15"/>
      <c r="G49" s="6"/>
      <c r="H49" s="6"/>
      <c r="I49" s="6"/>
    </row>
    <row r="50" spans="2:10" ht="15.75" x14ac:dyDescent="0.25">
      <c r="B50" s="15"/>
      <c r="C50" s="15"/>
      <c r="D50" s="15"/>
      <c r="E50" s="15"/>
      <c r="F50" s="15"/>
      <c r="G50" s="6"/>
      <c r="H50" s="6"/>
      <c r="I50" s="6"/>
    </row>
    <row r="51" spans="2:10" ht="15.75" x14ac:dyDescent="0.25">
      <c r="B51" s="15"/>
      <c r="C51" s="15"/>
      <c r="D51" s="15"/>
      <c r="E51" s="15"/>
      <c r="F51" s="15"/>
      <c r="G51" s="6"/>
      <c r="H51" s="6"/>
      <c r="I51" s="6"/>
    </row>
    <row r="52" spans="2:10" ht="15.75" x14ac:dyDescent="0.25">
      <c r="B52" s="15"/>
      <c r="C52" s="15"/>
      <c r="D52" s="15"/>
      <c r="E52" s="15"/>
      <c r="F52" s="15"/>
      <c r="G52" s="6"/>
      <c r="H52" s="6"/>
      <c r="I52" s="6"/>
    </row>
    <row r="53" spans="2:10" x14ac:dyDescent="0.25">
      <c r="B53" s="30"/>
      <c r="C53" s="30"/>
      <c r="D53" s="30"/>
      <c r="E53" s="31"/>
      <c r="F53" s="30"/>
    </row>
    <row r="54" spans="2:10" x14ac:dyDescent="0.25">
      <c r="B54" s="30"/>
      <c r="C54" s="30"/>
      <c r="D54" s="196" t="s">
        <v>1</v>
      </c>
      <c r="E54" s="196"/>
      <c r="F54" s="196"/>
    </row>
    <row r="55" spans="2:10" ht="15.75" thickBot="1" x14ac:dyDescent="0.3">
      <c r="B55" s="30"/>
      <c r="C55" s="30"/>
      <c r="D55" s="30"/>
      <c r="E55" s="31"/>
      <c r="F55" s="30"/>
    </row>
    <row r="56" spans="2:10" x14ac:dyDescent="0.25">
      <c r="B56" s="30"/>
      <c r="C56" s="30"/>
      <c r="D56" s="33" t="s">
        <v>2</v>
      </c>
      <c r="E56" s="34" t="s">
        <v>2</v>
      </c>
      <c r="F56" s="35"/>
      <c r="G56" s="208" t="s">
        <v>332</v>
      </c>
      <c r="H56" s="6"/>
      <c r="J56"/>
    </row>
    <row r="57" spans="2:10" ht="15.75" thickBot="1" x14ac:dyDescent="0.3">
      <c r="B57" s="30"/>
      <c r="C57" s="30"/>
      <c r="D57" s="36" t="s">
        <v>3</v>
      </c>
      <c r="E57" s="37" t="s">
        <v>3</v>
      </c>
      <c r="F57" s="38" t="s">
        <v>4</v>
      </c>
      <c r="G57" s="209"/>
      <c r="H57" s="6"/>
      <c r="J57"/>
    </row>
    <row r="58" spans="2:10" x14ac:dyDescent="0.25">
      <c r="B58" s="30"/>
      <c r="C58" s="30"/>
      <c r="D58" s="39"/>
      <c r="E58" s="40"/>
      <c r="F58" s="40"/>
      <c r="G58" s="41"/>
      <c r="H58" s="6"/>
      <c r="J58"/>
    </row>
    <row r="59" spans="2:10" x14ac:dyDescent="0.25">
      <c r="B59" s="30"/>
      <c r="C59" s="30"/>
      <c r="D59" s="39"/>
      <c r="E59" s="40"/>
      <c r="F59" s="42"/>
      <c r="G59" s="43"/>
      <c r="H59" s="6"/>
      <c r="J59"/>
    </row>
    <row r="60" spans="2:10" x14ac:dyDescent="0.25">
      <c r="B60" s="30"/>
      <c r="C60" s="30"/>
      <c r="D60" s="44">
        <v>711</v>
      </c>
      <c r="E60" s="40"/>
      <c r="F60" s="45" t="s">
        <v>5</v>
      </c>
      <c r="G60" s="46">
        <f>G61+G62+G63+G64</f>
        <v>2340000</v>
      </c>
      <c r="H60" s="6"/>
      <c r="J60"/>
    </row>
    <row r="61" spans="2:10" x14ac:dyDescent="0.25">
      <c r="B61" s="30"/>
      <c r="C61" s="30"/>
      <c r="D61" s="187"/>
      <c r="E61" s="47" t="s">
        <v>6</v>
      </c>
      <c r="F61" s="48" t="s">
        <v>7</v>
      </c>
      <c r="G61" s="49">
        <v>1850000</v>
      </c>
      <c r="H61" s="6"/>
      <c r="J61"/>
    </row>
    <row r="62" spans="2:10" x14ac:dyDescent="0.25">
      <c r="B62" s="30"/>
      <c r="C62" s="30"/>
      <c r="D62" s="187"/>
      <c r="E62" s="47" t="s">
        <v>8</v>
      </c>
      <c r="F62" s="48" t="s">
        <v>9</v>
      </c>
      <c r="G62" s="49">
        <v>150000</v>
      </c>
      <c r="H62" s="6"/>
      <c r="J62"/>
    </row>
    <row r="63" spans="2:10" x14ac:dyDescent="0.25">
      <c r="B63" s="30"/>
      <c r="C63" s="30"/>
      <c r="D63" s="187"/>
      <c r="E63" s="47" t="s">
        <v>10</v>
      </c>
      <c r="F63" s="48" t="s">
        <v>11</v>
      </c>
      <c r="G63" s="49">
        <v>180000</v>
      </c>
      <c r="H63" s="6"/>
      <c r="J63"/>
    </row>
    <row r="64" spans="2:10" x14ac:dyDescent="0.25">
      <c r="B64" s="30"/>
      <c r="C64" s="30"/>
      <c r="D64" s="198"/>
      <c r="E64" s="47" t="s">
        <v>12</v>
      </c>
      <c r="F64" s="48" t="s">
        <v>13</v>
      </c>
      <c r="G64" s="49">
        <v>160000</v>
      </c>
      <c r="H64" s="6"/>
      <c r="J64"/>
    </row>
    <row r="65" spans="2:10" x14ac:dyDescent="0.25">
      <c r="B65" s="30"/>
      <c r="C65" s="30"/>
      <c r="D65" s="51">
        <v>713</v>
      </c>
      <c r="E65" s="52"/>
      <c r="F65" s="53" t="s">
        <v>14</v>
      </c>
      <c r="G65" s="46">
        <f>G66+G67</f>
        <v>65000</v>
      </c>
      <c r="H65" s="6"/>
      <c r="J65"/>
    </row>
    <row r="66" spans="2:10" x14ac:dyDescent="0.25">
      <c r="B66" s="30"/>
      <c r="C66" s="30"/>
      <c r="D66" s="197"/>
      <c r="E66" s="47" t="s">
        <v>15</v>
      </c>
      <c r="F66" s="48" t="s">
        <v>16</v>
      </c>
      <c r="G66" s="49">
        <v>30000</v>
      </c>
      <c r="H66" s="6"/>
      <c r="J66"/>
    </row>
    <row r="67" spans="2:10" x14ac:dyDescent="0.25">
      <c r="B67" s="30"/>
      <c r="C67" s="30"/>
      <c r="D67" s="198"/>
      <c r="E67" s="47" t="s">
        <v>17</v>
      </c>
      <c r="F67" s="48" t="s">
        <v>18</v>
      </c>
      <c r="G67" s="49">
        <v>35000</v>
      </c>
      <c r="H67" s="6"/>
      <c r="J67"/>
    </row>
    <row r="68" spans="2:10" x14ac:dyDescent="0.25">
      <c r="B68" s="30"/>
      <c r="C68" s="30"/>
      <c r="D68" s="51">
        <v>714</v>
      </c>
      <c r="E68" s="47"/>
      <c r="F68" s="53" t="s">
        <v>19</v>
      </c>
      <c r="G68" s="46">
        <f>G69+G70+G71+G72</f>
        <v>2010000</v>
      </c>
      <c r="H68" s="6"/>
      <c r="J68"/>
    </row>
    <row r="69" spans="2:10" x14ac:dyDescent="0.25">
      <c r="B69" s="30"/>
      <c r="C69" s="30"/>
      <c r="D69" s="197"/>
      <c r="E69" s="47" t="s">
        <v>298</v>
      </c>
      <c r="F69" s="48" t="s">
        <v>299</v>
      </c>
      <c r="G69" s="49">
        <v>1650000</v>
      </c>
      <c r="H69" s="6"/>
      <c r="J69"/>
    </row>
    <row r="70" spans="2:10" x14ac:dyDescent="0.25">
      <c r="B70" s="30"/>
      <c r="C70" s="30"/>
      <c r="D70" s="187"/>
      <c r="E70" s="47" t="s">
        <v>20</v>
      </c>
      <c r="F70" s="48" t="s">
        <v>21</v>
      </c>
      <c r="G70" s="49">
        <v>150000</v>
      </c>
      <c r="H70" s="6"/>
      <c r="J70"/>
    </row>
    <row r="71" spans="2:10" x14ac:dyDescent="0.25">
      <c r="B71" s="30"/>
      <c r="C71" s="30"/>
      <c r="D71" s="187"/>
      <c r="E71" s="47" t="s">
        <v>22</v>
      </c>
      <c r="F71" s="48" t="s">
        <v>23</v>
      </c>
      <c r="G71" s="49">
        <v>120000</v>
      </c>
      <c r="H71" s="6"/>
      <c r="J71"/>
    </row>
    <row r="72" spans="2:10" x14ac:dyDescent="0.25">
      <c r="B72" s="30"/>
      <c r="C72" s="30"/>
      <c r="D72" s="187"/>
      <c r="E72" s="47" t="s">
        <v>24</v>
      </c>
      <c r="F72" s="48" t="s">
        <v>25</v>
      </c>
      <c r="G72" s="49">
        <v>90000</v>
      </c>
      <c r="H72" s="6"/>
      <c r="J72"/>
    </row>
    <row r="73" spans="2:10" x14ac:dyDescent="0.25">
      <c r="B73" s="30"/>
      <c r="C73" s="30"/>
      <c r="D73" s="51">
        <v>715</v>
      </c>
      <c r="E73" s="47"/>
      <c r="F73" s="53" t="s">
        <v>26</v>
      </c>
      <c r="G73" s="46">
        <f>G75+G76+G74</f>
        <v>65000</v>
      </c>
      <c r="H73" s="6"/>
      <c r="J73"/>
    </row>
    <row r="74" spans="2:10" x14ac:dyDescent="0.25">
      <c r="B74" s="30"/>
      <c r="C74" s="30"/>
      <c r="D74" s="197"/>
      <c r="E74" s="47" t="s">
        <v>253</v>
      </c>
      <c r="F74" s="54" t="s">
        <v>254</v>
      </c>
      <c r="G74" s="55">
        <v>20000</v>
      </c>
      <c r="H74" s="6"/>
      <c r="J74"/>
    </row>
    <row r="75" spans="2:10" x14ac:dyDescent="0.25">
      <c r="B75" s="30"/>
      <c r="C75" s="30"/>
      <c r="D75" s="187"/>
      <c r="E75" s="47" t="s">
        <v>27</v>
      </c>
      <c r="F75" s="48" t="s">
        <v>28</v>
      </c>
      <c r="G75" s="49">
        <v>25000</v>
      </c>
      <c r="H75" s="6"/>
      <c r="J75"/>
    </row>
    <row r="76" spans="2:10" x14ac:dyDescent="0.25">
      <c r="B76" s="30"/>
      <c r="C76" s="30"/>
      <c r="D76" s="198"/>
      <c r="E76" s="47" t="s">
        <v>29</v>
      </c>
      <c r="F76" s="48" t="s">
        <v>26</v>
      </c>
      <c r="G76" s="49">
        <v>20000</v>
      </c>
      <c r="H76" s="6"/>
      <c r="J76"/>
    </row>
    <row r="77" spans="2:10" x14ac:dyDescent="0.25">
      <c r="B77" s="30"/>
      <c r="C77" s="30"/>
      <c r="D77" s="51">
        <v>721</v>
      </c>
      <c r="E77" s="47"/>
      <c r="F77" s="53" t="s">
        <v>30</v>
      </c>
      <c r="G77" s="46">
        <f>G78</f>
        <v>150000</v>
      </c>
      <c r="H77" s="6"/>
      <c r="J77"/>
    </row>
    <row r="78" spans="2:10" x14ac:dyDescent="0.25">
      <c r="B78" s="30"/>
      <c r="C78" s="30"/>
      <c r="D78" s="51"/>
      <c r="E78" s="47" t="s">
        <v>31</v>
      </c>
      <c r="F78" s="48" t="s">
        <v>32</v>
      </c>
      <c r="G78" s="49">
        <v>150000</v>
      </c>
      <c r="H78" s="6"/>
      <c r="J78"/>
    </row>
    <row r="79" spans="2:10" x14ac:dyDescent="0.25">
      <c r="B79" s="30"/>
      <c r="C79" s="30"/>
      <c r="D79" s="51">
        <v>732</v>
      </c>
      <c r="E79" s="47"/>
      <c r="F79" s="53" t="s">
        <v>33</v>
      </c>
      <c r="G79" s="46">
        <f>G80</f>
        <v>450000</v>
      </c>
      <c r="H79" s="6"/>
      <c r="J79"/>
    </row>
    <row r="80" spans="2:10" x14ac:dyDescent="0.25">
      <c r="B80" s="30"/>
      <c r="C80" s="30"/>
      <c r="D80" s="51"/>
      <c r="E80" s="47" t="s">
        <v>34</v>
      </c>
      <c r="F80" s="48" t="s">
        <v>35</v>
      </c>
      <c r="G80" s="49">
        <v>450000</v>
      </c>
      <c r="H80" s="6"/>
      <c r="J80"/>
    </row>
    <row r="81" spans="2:10" x14ac:dyDescent="0.25">
      <c r="B81" s="30"/>
      <c r="C81" s="30"/>
      <c r="D81" s="51">
        <v>742</v>
      </c>
      <c r="E81" s="47"/>
      <c r="F81" s="53" t="s">
        <v>36</v>
      </c>
      <c r="G81" s="46">
        <f>G82+G84+G83</f>
        <v>6000000</v>
      </c>
      <c r="H81" s="6"/>
      <c r="J81"/>
    </row>
    <row r="82" spans="2:10" x14ac:dyDescent="0.25">
      <c r="B82" s="30"/>
      <c r="C82" s="30"/>
      <c r="D82" s="197"/>
      <c r="E82" s="47" t="s">
        <v>37</v>
      </c>
      <c r="F82" s="48" t="s">
        <v>38</v>
      </c>
      <c r="G82" s="49">
        <v>200000</v>
      </c>
      <c r="H82" s="6"/>
      <c r="J82"/>
    </row>
    <row r="83" spans="2:10" x14ac:dyDescent="0.25">
      <c r="B83" s="30"/>
      <c r="C83" s="30"/>
      <c r="D83" s="199"/>
      <c r="E83" s="47" t="s">
        <v>39</v>
      </c>
      <c r="F83" s="48" t="s">
        <v>40</v>
      </c>
      <c r="G83" s="49">
        <v>4300000</v>
      </c>
      <c r="H83" s="6"/>
      <c r="J83"/>
    </row>
    <row r="84" spans="2:10" x14ac:dyDescent="0.25">
      <c r="B84" s="30"/>
      <c r="C84" s="30"/>
      <c r="D84" s="198"/>
      <c r="E84" s="47" t="s">
        <v>331</v>
      </c>
      <c r="F84" s="48" t="s">
        <v>300</v>
      </c>
      <c r="G84" s="49">
        <v>1500000</v>
      </c>
      <c r="H84" s="6"/>
      <c r="J84"/>
    </row>
    <row r="85" spans="2:10" x14ac:dyDescent="0.25">
      <c r="B85" s="30"/>
      <c r="C85" s="30"/>
      <c r="D85" s="56">
        <v>751</v>
      </c>
      <c r="E85" s="47"/>
      <c r="F85" s="53" t="s">
        <v>41</v>
      </c>
      <c r="G85" s="46">
        <f>G86</f>
        <v>200000</v>
      </c>
      <c r="H85" s="6"/>
      <c r="J85"/>
    </row>
    <row r="86" spans="2:10" x14ac:dyDescent="0.25">
      <c r="B86" s="30"/>
      <c r="C86" s="30"/>
      <c r="D86" s="50"/>
      <c r="E86" s="47" t="s">
        <v>42</v>
      </c>
      <c r="F86" s="48" t="s">
        <v>41</v>
      </c>
      <c r="G86" s="49">
        <v>200000</v>
      </c>
      <c r="H86" s="6"/>
      <c r="J86"/>
    </row>
    <row r="87" spans="2:10" ht="15.75" thickBot="1" x14ac:dyDescent="0.3">
      <c r="B87" s="30"/>
      <c r="C87" s="30"/>
      <c r="D87" s="57"/>
      <c r="E87" s="58"/>
      <c r="F87" s="59" t="s">
        <v>43</v>
      </c>
      <c r="G87" s="60">
        <f>G60+G65+G68+G73+G77+G81+G85+G79</f>
        <v>11280000</v>
      </c>
      <c r="H87" s="6"/>
      <c r="J87"/>
    </row>
    <row r="88" spans="2:10" x14ac:dyDescent="0.25">
      <c r="B88" s="30"/>
      <c r="C88" s="30"/>
      <c r="D88" s="30"/>
      <c r="E88" s="61"/>
      <c r="F88" s="62"/>
      <c r="G88" s="8"/>
      <c r="H88" s="8"/>
      <c r="I88" s="8"/>
      <c r="J88" s="8"/>
    </row>
    <row r="89" spans="2:10" x14ac:dyDescent="0.25">
      <c r="B89" s="30"/>
      <c r="C89" s="30"/>
      <c r="D89" s="30"/>
      <c r="E89" s="61"/>
      <c r="F89" s="62"/>
      <c r="G89" s="8"/>
      <c r="H89" s="8"/>
      <c r="I89" s="8"/>
      <c r="J89" s="8"/>
    </row>
    <row r="90" spans="2:10" x14ac:dyDescent="0.25">
      <c r="B90" s="30"/>
      <c r="C90" s="30"/>
      <c r="D90" s="30"/>
      <c r="E90" s="61"/>
      <c r="F90" s="62"/>
      <c r="G90" s="8"/>
      <c r="H90" s="8"/>
      <c r="I90" s="8"/>
      <c r="J90" s="8"/>
    </row>
    <row r="91" spans="2:10" x14ac:dyDescent="0.25">
      <c r="B91" s="30"/>
      <c r="C91" s="30"/>
      <c r="D91" s="30"/>
      <c r="E91" s="61"/>
      <c r="F91" s="62"/>
      <c r="G91" s="8"/>
      <c r="H91" s="8"/>
      <c r="I91" s="8"/>
      <c r="J91" s="8"/>
    </row>
    <row r="92" spans="2:10" x14ac:dyDescent="0.25">
      <c r="B92" s="30"/>
      <c r="C92" s="30"/>
      <c r="D92" s="30"/>
      <c r="E92" s="61"/>
      <c r="F92" s="62"/>
      <c r="G92" s="8"/>
      <c r="H92" s="8"/>
      <c r="I92" s="8"/>
      <c r="J92" s="8"/>
    </row>
    <row r="93" spans="2:10" x14ac:dyDescent="0.25">
      <c r="B93" s="30"/>
      <c r="C93" s="30"/>
      <c r="D93" s="30"/>
      <c r="E93" s="31"/>
      <c r="F93" s="30"/>
    </row>
    <row r="94" spans="2:10" x14ac:dyDescent="0.25">
      <c r="B94" s="30"/>
      <c r="C94" s="30"/>
      <c r="D94" s="30"/>
      <c r="E94" s="31"/>
      <c r="F94" s="30"/>
    </row>
    <row r="95" spans="2:10" x14ac:dyDescent="0.25">
      <c r="B95" s="30"/>
      <c r="C95" s="30"/>
      <c r="D95" s="30"/>
      <c r="E95" s="31"/>
      <c r="F95" s="30"/>
    </row>
    <row r="96" spans="2:10" x14ac:dyDescent="0.25">
      <c r="B96" s="30"/>
      <c r="C96" s="30"/>
      <c r="D96" s="30"/>
      <c r="E96" s="31"/>
      <c r="F96" s="30"/>
    </row>
    <row r="97" spans="2:10" x14ac:dyDescent="0.25">
      <c r="B97" s="30"/>
      <c r="C97" s="30"/>
      <c r="D97" s="30"/>
      <c r="E97" s="31"/>
      <c r="F97" s="30"/>
    </row>
    <row r="98" spans="2:10" x14ac:dyDescent="0.25">
      <c r="B98" s="30"/>
      <c r="C98" s="30"/>
      <c r="D98" s="30"/>
      <c r="E98" s="31"/>
      <c r="F98" s="30"/>
    </row>
    <row r="99" spans="2:10" x14ac:dyDescent="0.25">
      <c r="B99" s="30"/>
      <c r="C99" s="30"/>
      <c r="D99" s="30"/>
      <c r="E99" s="31"/>
      <c r="F99" s="30"/>
    </row>
    <row r="100" spans="2:10" x14ac:dyDescent="0.25">
      <c r="B100" s="30"/>
      <c r="C100" s="30"/>
      <c r="D100" s="30"/>
      <c r="E100" s="31"/>
      <c r="F100" s="30"/>
    </row>
    <row r="101" spans="2:10" x14ac:dyDescent="0.25">
      <c r="B101" s="30"/>
      <c r="C101" s="30"/>
      <c r="D101" s="30"/>
      <c r="E101" s="31"/>
      <c r="F101" s="30"/>
    </row>
    <row r="102" spans="2:10" x14ac:dyDescent="0.25">
      <c r="B102" s="30"/>
      <c r="C102" s="30"/>
      <c r="D102" s="30"/>
      <c r="E102" s="31"/>
      <c r="F102" s="30"/>
    </row>
    <row r="103" spans="2:10" x14ac:dyDescent="0.25">
      <c r="B103" s="30"/>
      <c r="C103" s="30"/>
      <c r="D103" s="30"/>
      <c r="E103" s="31"/>
      <c r="F103" s="30"/>
    </row>
    <row r="104" spans="2:10" x14ac:dyDescent="0.25">
      <c r="B104" s="30"/>
      <c r="C104" s="30"/>
      <c r="D104" s="196" t="s">
        <v>44</v>
      </c>
      <c r="E104" s="196"/>
      <c r="F104" s="196"/>
    </row>
    <row r="105" spans="2:10" x14ac:dyDescent="0.25">
      <c r="B105" s="30"/>
      <c r="C105" s="30"/>
      <c r="D105" s="32"/>
      <c r="E105" s="32"/>
      <c r="F105" s="32"/>
    </row>
    <row r="106" spans="2:10" ht="15.75" thickBot="1" x14ac:dyDescent="0.3">
      <c r="B106" s="30"/>
      <c r="C106" s="30"/>
      <c r="D106" s="32"/>
      <c r="E106" s="32"/>
      <c r="F106" s="32"/>
    </row>
    <row r="107" spans="2:10" ht="15" customHeight="1" x14ac:dyDescent="0.25">
      <c r="B107" s="30"/>
      <c r="C107" s="31"/>
      <c r="D107" s="63" t="s">
        <v>2</v>
      </c>
      <c r="E107" s="64" t="s">
        <v>2</v>
      </c>
      <c r="F107" s="65" t="s">
        <v>4</v>
      </c>
      <c r="G107" s="208" t="s">
        <v>332</v>
      </c>
      <c r="H107" s="6"/>
      <c r="J107"/>
    </row>
    <row r="108" spans="2:10" ht="24" customHeight="1" thickBot="1" x14ac:dyDescent="0.3">
      <c r="B108" s="30"/>
      <c r="C108" s="31"/>
      <c r="D108" s="66" t="s">
        <v>3</v>
      </c>
      <c r="E108" s="67" t="s">
        <v>3</v>
      </c>
      <c r="F108" s="68"/>
      <c r="G108" s="209"/>
      <c r="H108" s="6"/>
      <c r="J108"/>
    </row>
    <row r="109" spans="2:10" x14ac:dyDescent="0.25">
      <c r="B109" s="30"/>
      <c r="C109" s="69"/>
      <c r="D109" s="39"/>
      <c r="E109" s="40"/>
      <c r="F109" s="70"/>
      <c r="G109" s="71"/>
      <c r="H109" s="6"/>
      <c r="J109"/>
    </row>
    <row r="110" spans="2:10" x14ac:dyDescent="0.25">
      <c r="B110" s="30"/>
      <c r="C110" s="72"/>
      <c r="D110" s="51">
        <v>411</v>
      </c>
      <c r="E110" s="47"/>
      <c r="F110" s="73" t="s">
        <v>45</v>
      </c>
      <c r="G110" s="74">
        <f>G111+G112+G113+G114+G115</f>
        <v>2663760</v>
      </c>
      <c r="H110" s="6"/>
      <c r="J110"/>
    </row>
    <row r="111" spans="2:10" x14ac:dyDescent="0.25">
      <c r="B111" s="30"/>
      <c r="C111" s="30"/>
      <c r="D111" s="186"/>
      <c r="E111" s="47" t="s">
        <v>46</v>
      </c>
      <c r="F111" s="48" t="s">
        <v>47</v>
      </c>
      <c r="G111" s="75">
        <f>G269+G317+G365+G392+G421+G680+G784+G887+G939+G989+G629+G472+G525+G577+G731+G834+G1043</f>
        <v>2133900</v>
      </c>
      <c r="H111" s="6"/>
      <c r="J111"/>
    </row>
    <row r="112" spans="2:10" x14ac:dyDescent="0.25">
      <c r="B112" s="30"/>
      <c r="C112" s="30"/>
      <c r="D112" s="187"/>
      <c r="E112" s="47" t="s">
        <v>48</v>
      </c>
      <c r="F112" s="48" t="s">
        <v>49</v>
      </c>
      <c r="G112" s="75">
        <f>G270+G318+G366+G393+G422+G681+G785+G888+G940+G990+G630+G473+G526+G578+G732+G835+G1044</f>
        <v>100600</v>
      </c>
      <c r="H112" s="6"/>
      <c r="J112"/>
    </row>
    <row r="113" spans="2:10" x14ac:dyDescent="0.25">
      <c r="B113" s="30"/>
      <c r="C113" s="30"/>
      <c r="D113" s="187"/>
      <c r="E113" s="47" t="s">
        <v>50</v>
      </c>
      <c r="F113" s="48" t="s">
        <v>51</v>
      </c>
      <c r="G113" s="75">
        <f>G271+G319+G367+G394+G423+G682+G786+G889+G941+G991+G631+G474+G527+G579+G733+G836+G1045</f>
        <v>256100</v>
      </c>
      <c r="H113" s="6"/>
      <c r="J113"/>
    </row>
    <row r="114" spans="2:10" x14ac:dyDescent="0.25">
      <c r="B114" s="30"/>
      <c r="C114" s="30"/>
      <c r="D114" s="187"/>
      <c r="E114" s="47" t="s">
        <v>52</v>
      </c>
      <c r="F114" s="48" t="s">
        <v>53</v>
      </c>
      <c r="G114" s="75">
        <f>G272+G320+G368+G395+G424+G683+G787+G890+G942+G992+G632+G475+G528+G580+G734+G837+G1046</f>
        <v>167100</v>
      </c>
      <c r="H114" s="6"/>
      <c r="J114"/>
    </row>
    <row r="115" spans="2:10" x14ac:dyDescent="0.25">
      <c r="B115" s="30"/>
      <c r="C115" s="30"/>
      <c r="D115" s="198"/>
      <c r="E115" s="47" t="s">
        <v>54</v>
      </c>
      <c r="F115" s="48" t="s">
        <v>55</v>
      </c>
      <c r="G115" s="75">
        <f>G273+G321+G369+G396+G425+G684+G788+G891+G943+G993+G633+G476+G529+G581+G735+G838+G1047</f>
        <v>6060</v>
      </c>
      <c r="H115" s="6"/>
      <c r="J115"/>
    </row>
    <row r="116" spans="2:10" x14ac:dyDescent="0.25">
      <c r="B116" s="30"/>
      <c r="C116" s="30"/>
      <c r="D116" s="51">
        <v>412</v>
      </c>
      <c r="E116" s="47"/>
      <c r="F116" s="73" t="s">
        <v>56</v>
      </c>
      <c r="G116" s="74">
        <f>G118+G119+G117</f>
        <v>94569</v>
      </c>
      <c r="H116" s="6"/>
      <c r="J116"/>
    </row>
    <row r="117" spans="2:10" x14ac:dyDescent="0.25">
      <c r="B117" s="30"/>
      <c r="C117" s="30"/>
      <c r="D117" s="51"/>
      <c r="E117" s="47" t="s">
        <v>336</v>
      </c>
      <c r="F117" s="54" t="s">
        <v>337</v>
      </c>
      <c r="G117" s="76">
        <f>G275+G323+G371+G427+G478+G531+G635+G686+G737+G790+G840+G893+G945+G995</f>
        <v>7569</v>
      </c>
      <c r="H117" s="6"/>
      <c r="J117"/>
    </row>
    <row r="118" spans="2:10" x14ac:dyDescent="0.25">
      <c r="B118" s="30"/>
      <c r="C118" s="30"/>
      <c r="D118" s="77"/>
      <c r="E118" s="47" t="s">
        <v>57</v>
      </c>
      <c r="F118" s="48" t="s">
        <v>58</v>
      </c>
      <c r="G118" s="75">
        <f>G324</f>
        <v>85000</v>
      </c>
      <c r="H118" s="6"/>
      <c r="J118"/>
    </row>
    <row r="119" spans="2:10" x14ac:dyDescent="0.25">
      <c r="B119" s="30"/>
      <c r="C119" s="30"/>
      <c r="D119" s="77"/>
      <c r="E119" s="47" t="s">
        <v>257</v>
      </c>
      <c r="F119" s="48" t="s">
        <v>258</v>
      </c>
      <c r="G119" s="75">
        <f>G636</f>
        <v>2000</v>
      </c>
      <c r="H119" s="6"/>
      <c r="J119"/>
    </row>
    <row r="120" spans="2:10" x14ac:dyDescent="0.25">
      <c r="B120" s="30"/>
      <c r="C120" s="30"/>
      <c r="D120" s="51">
        <v>413</v>
      </c>
      <c r="E120" s="47"/>
      <c r="F120" s="73" t="s">
        <v>59</v>
      </c>
      <c r="G120" s="74">
        <f>G121+G123+G124+G122</f>
        <v>191960</v>
      </c>
      <c r="H120" s="6"/>
      <c r="J120"/>
    </row>
    <row r="121" spans="2:10" x14ac:dyDescent="0.25">
      <c r="B121" s="30"/>
      <c r="C121" s="30"/>
      <c r="D121" s="186"/>
      <c r="E121" s="47" t="s">
        <v>60</v>
      </c>
      <c r="F121" s="48" t="s">
        <v>61</v>
      </c>
      <c r="G121" s="75">
        <f>G277+G326+G373+G398+G429+G430+G688+G792+G895+G947+G997+G638+G948+G480+G533+G583+G739+G842+G1049</f>
        <v>30460</v>
      </c>
      <c r="H121" s="6"/>
      <c r="J121"/>
    </row>
    <row r="122" spans="2:10" x14ac:dyDescent="0.25">
      <c r="B122" s="30"/>
      <c r="C122" s="30"/>
      <c r="D122" s="187"/>
      <c r="E122" s="47" t="s">
        <v>62</v>
      </c>
      <c r="F122" s="48" t="s">
        <v>63</v>
      </c>
      <c r="G122" s="75">
        <f>G278</f>
        <v>2500</v>
      </c>
      <c r="H122" s="6"/>
      <c r="J122"/>
    </row>
    <row r="123" spans="2:10" x14ac:dyDescent="0.25">
      <c r="B123" s="30"/>
      <c r="C123" s="30"/>
      <c r="D123" s="187"/>
      <c r="E123" s="47" t="s">
        <v>64</v>
      </c>
      <c r="F123" s="48" t="s">
        <v>65</v>
      </c>
      <c r="G123" s="75">
        <f>G949+G481+G584</f>
        <v>128600</v>
      </c>
      <c r="H123" s="6"/>
      <c r="J123"/>
    </row>
    <row r="124" spans="2:10" x14ac:dyDescent="0.25">
      <c r="B124" s="30"/>
      <c r="C124" s="30"/>
      <c r="D124" s="198"/>
      <c r="E124" s="47" t="s">
        <v>66</v>
      </c>
      <c r="F124" s="48" t="s">
        <v>67</v>
      </c>
      <c r="G124" s="75">
        <f>G279+G327+G374+G399+G431+G689+G793+G896+G950+G998+G639+G482+G534+G585+G740+G843+G1050</f>
        <v>30400</v>
      </c>
      <c r="H124" s="6"/>
      <c r="J124"/>
    </row>
    <row r="125" spans="2:10" x14ac:dyDescent="0.25">
      <c r="B125" s="30"/>
      <c r="C125" s="30"/>
      <c r="D125" s="51">
        <v>414</v>
      </c>
      <c r="E125" s="47"/>
      <c r="F125" s="73" t="s">
        <v>68</v>
      </c>
      <c r="G125" s="74">
        <f>G126+G127+G128+G129+G133+G132+G130+G131</f>
        <v>160900</v>
      </c>
      <c r="H125" s="6"/>
      <c r="J125"/>
    </row>
    <row r="126" spans="2:10" x14ac:dyDescent="0.25">
      <c r="B126" s="30"/>
      <c r="C126" s="30"/>
      <c r="D126" s="186"/>
      <c r="E126" s="47" t="s">
        <v>69</v>
      </c>
      <c r="F126" s="48" t="s">
        <v>70</v>
      </c>
      <c r="G126" s="75">
        <f>G281+G329+G376+G401+G433+G691+G795+G898+G952+G1000+G641+G484+G536+G587+G742+G845+G1052</f>
        <v>18200</v>
      </c>
      <c r="H126" s="6"/>
      <c r="J126"/>
    </row>
    <row r="127" spans="2:10" x14ac:dyDescent="0.25">
      <c r="B127" s="30"/>
      <c r="C127" s="30"/>
      <c r="D127" s="187"/>
      <c r="E127" s="47" t="s">
        <v>71</v>
      </c>
      <c r="F127" s="48" t="s">
        <v>72</v>
      </c>
      <c r="G127" s="75">
        <f>G282+G330+G377+G402+G434+G692+G796+G899+G953+G1001+G642+G331+G332+G333+G485+G537+G588+G743+G846+G1053</f>
        <v>32200</v>
      </c>
      <c r="H127" s="6"/>
      <c r="J127"/>
    </row>
    <row r="128" spans="2:10" x14ac:dyDescent="0.25">
      <c r="B128" s="30"/>
      <c r="C128" s="30"/>
      <c r="D128" s="187"/>
      <c r="E128" s="47" t="s">
        <v>73</v>
      </c>
      <c r="F128" s="48" t="s">
        <v>74</v>
      </c>
      <c r="G128" s="75">
        <f>G283+G334+G378+G403+G435+G436+G693+G797+G900+G954+G1002+G643+M641+G644+G486+G538+G589+G744+G745+G847+G1054</f>
        <v>37400</v>
      </c>
      <c r="H128" s="6"/>
      <c r="J128"/>
    </row>
    <row r="129" spans="2:10" x14ac:dyDescent="0.25">
      <c r="B129" s="30"/>
      <c r="C129" s="30"/>
      <c r="D129" s="187"/>
      <c r="E129" s="47" t="s">
        <v>75</v>
      </c>
      <c r="F129" s="48" t="s">
        <v>76</v>
      </c>
      <c r="G129" s="75">
        <f>G487</f>
        <v>9000</v>
      </c>
      <c r="H129" s="6"/>
      <c r="J129"/>
    </row>
    <row r="130" spans="2:10" x14ac:dyDescent="0.25">
      <c r="B130" s="30"/>
      <c r="C130" s="30"/>
      <c r="D130" s="187"/>
      <c r="E130" s="47" t="s">
        <v>77</v>
      </c>
      <c r="F130" s="78" t="s">
        <v>78</v>
      </c>
      <c r="G130" s="75">
        <f>G798</f>
        <v>3000</v>
      </c>
      <c r="H130" s="6"/>
      <c r="J130"/>
    </row>
    <row r="131" spans="2:10" x14ac:dyDescent="0.25">
      <c r="B131" s="30"/>
      <c r="C131" s="30"/>
      <c r="D131" s="187"/>
      <c r="E131" s="47" t="s">
        <v>79</v>
      </c>
      <c r="F131" s="48" t="s">
        <v>153</v>
      </c>
      <c r="G131" s="75">
        <f>G284+G848</f>
        <v>35000</v>
      </c>
      <c r="H131" s="6"/>
      <c r="J131"/>
    </row>
    <row r="132" spans="2:10" x14ac:dyDescent="0.25">
      <c r="B132" s="30"/>
      <c r="C132" s="30"/>
      <c r="D132" s="187"/>
      <c r="E132" s="47" t="s">
        <v>81</v>
      </c>
      <c r="F132" s="48" t="s">
        <v>82</v>
      </c>
      <c r="G132" s="75">
        <f>G285</f>
        <v>1000</v>
      </c>
      <c r="H132" s="6"/>
      <c r="J132"/>
    </row>
    <row r="133" spans="2:10" x14ac:dyDescent="0.25">
      <c r="B133" s="30"/>
      <c r="C133" s="30"/>
      <c r="D133" s="198"/>
      <c r="E133" s="47" t="s">
        <v>83</v>
      </c>
      <c r="F133" s="48" t="s">
        <v>84</v>
      </c>
      <c r="G133" s="75">
        <f>G286+G335+G336+G799+G800+G488+G489</f>
        <v>25100</v>
      </c>
      <c r="H133" s="6"/>
      <c r="J133"/>
    </row>
    <row r="134" spans="2:10" x14ac:dyDescent="0.25">
      <c r="B134" s="30"/>
      <c r="C134" s="30"/>
      <c r="D134" s="51">
        <v>415</v>
      </c>
      <c r="E134" s="47"/>
      <c r="F134" s="73" t="s">
        <v>85</v>
      </c>
      <c r="G134" s="74">
        <f>G135+G136</f>
        <v>116050</v>
      </c>
      <c r="H134" s="6"/>
      <c r="J134"/>
    </row>
    <row r="135" spans="2:10" x14ac:dyDescent="0.25">
      <c r="B135" s="30"/>
      <c r="C135" s="30"/>
      <c r="D135" s="186"/>
      <c r="E135" s="47" t="s">
        <v>86</v>
      </c>
      <c r="F135" s="48" t="s">
        <v>87</v>
      </c>
      <c r="G135" s="75">
        <f>G591</f>
        <v>90000</v>
      </c>
      <c r="H135" s="6"/>
      <c r="J135"/>
    </row>
    <row r="136" spans="2:10" x14ac:dyDescent="0.25">
      <c r="B136" s="30"/>
      <c r="C136" s="30"/>
      <c r="D136" s="198"/>
      <c r="E136" s="47" t="s">
        <v>88</v>
      </c>
      <c r="F136" s="48" t="s">
        <v>89</v>
      </c>
      <c r="G136" s="75">
        <f>G288+G289+G339+G902+G956+G1004+G338+G380+G405+G438+G646+G695+G802+G903+G957+G491+G540+G747+G850+G851+G1056</f>
        <v>26050</v>
      </c>
      <c r="H136" s="6"/>
      <c r="J136"/>
    </row>
    <row r="137" spans="2:10" x14ac:dyDescent="0.25">
      <c r="B137" s="30"/>
      <c r="C137" s="30"/>
      <c r="D137" s="51">
        <v>416</v>
      </c>
      <c r="E137" s="47"/>
      <c r="F137" s="73" t="s">
        <v>90</v>
      </c>
      <c r="G137" s="74">
        <f>G138</f>
        <v>52000</v>
      </c>
      <c r="H137" s="6"/>
      <c r="J137"/>
    </row>
    <row r="138" spans="2:10" x14ac:dyDescent="0.25">
      <c r="B138" s="30"/>
      <c r="C138" s="30"/>
      <c r="D138" s="77"/>
      <c r="E138" s="47" t="s">
        <v>91</v>
      </c>
      <c r="F138" s="48" t="s">
        <v>92</v>
      </c>
      <c r="G138" s="75">
        <f>G493</f>
        <v>52000</v>
      </c>
      <c r="H138" s="6"/>
      <c r="J138"/>
    </row>
    <row r="139" spans="2:10" x14ac:dyDescent="0.25">
      <c r="B139" s="30"/>
      <c r="C139" s="30"/>
      <c r="D139" s="51">
        <v>418</v>
      </c>
      <c r="E139" s="47"/>
      <c r="F139" s="73" t="s">
        <v>93</v>
      </c>
      <c r="G139" s="74">
        <f>G140</f>
        <v>80000</v>
      </c>
      <c r="H139" s="6"/>
      <c r="J139"/>
    </row>
    <row r="140" spans="2:10" x14ac:dyDescent="0.25">
      <c r="B140" s="30"/>
      <c r="C140" s="30"/>
      <c r="D140" s="77"/>
      <c r="E140" s="47" t="s">
        <v>94</v>
      </c>
      <c r="F140" s="48" t="s">
        <v>95</v>
      </c>
      <c r="G140" s="75">
        <f>G697</f>
        <v>80000</v>
      </c>
      <c r="H140" s="6"/>
      <c r="J140"/>
    </row>
    <row r="141" spans="2:10" x14ac:dyDescent="0.25">
      <c r="B141" s="30"/>
      <c r="C141" s="30"/>
      <c r="D141" s="51">
        <v>419</v>
      </c>
      <c r="E141" s="47"/>
      <c r="F141" s="73" t="s">
        <v>96</v>
      </c>
      <c r="G141" s="74">
        <f>G145+G146+G143+G144+G142</f>
        <v>238250</v>
      </c>
      <c r="H141" s="6"/>
      <c r="J141"/>
    </row>
    <row r="142" spans="2:10" x14ac:dyDescent="0.25">
      <c r="B142" s="30"/>
      <c r="C142" s="30"/>
      <c r="D142" s="79"/>
      <c r="E142" s="47" t="s">
        <v>294</v>
      </c>
      <c r="F142" s="54" t="s">
        <v>295</v>
      </c>
      <c r="G142" s="75">
        <f>G542+G593+G853+G407+G440+G648+G699+G804+G905+G1006+G291</f>
        <v>106650</v>
      </c>
      <c r="H142" s="6"/>
      <c r="J142"/>
    </row>
    <row r="143" spans="2:10" x14ac:dyDescent="0.25">
      <c r="B143" s="30"/>
      <c r="C143" s="30"/>
      <c r="D143" s="187"/>
      <c r="E143" s="47" t="s">
        <v>97</v>
      </c>
      <c r="F143" s="48" t="s">
        <v>98</v>
      </c>
      <c r="G143" s="75">
        <f>G805</f>
        <v>3000</v>
      </c>
      <c r="H143" s="6"/>
      <c r="J143"/>
    </row>
    <row r="144" spans="2:10" x14ac:dyDescent="0.25">
      <c r="B144" s="30"/>
      <c r="C144" s="30"/>
      <c r="D144" s="187"/>
      <c r="E144" s="47" t="s">
        <v>99</v>
      </c>
      <c r="F144" s="48" t="s">
        <v>248</v>
      </c>
      <c r="G144" s="75">
        <f>G495</f>
        <v>7000</v>
      </c>
      <c r="H144" s="6"/>
      <c r="J144"/>
    </row>
    <row r="145" spans="2:10" x14ac:dyDescent="0.25">
      <c r="B145" s="30"/>
      <c r="C145" s="30"/>
      <c r="D145" s="187"/>
      <c r="E145" s="47" t="s">
        <v>100</v>
      </c>
      <c r="F145" s="48" t="s">
        <v>101</v>
      </c>
      <c r="G145" s="75">
        <f>G959+G496</f>
        <v>8300</v>
      </c>
      <c r="H145" s="6"/>
      <c r="J145"/>
    </row>
    <row r="146" spans="2:10" x14ac:dyDescent="0.25">
      <c r="B146" s="30"/>
      <c r="C146" s="30"/>
      <c r="D146" s="198"/>
      <c r="E146" s="47" t="s">
        <v>102</v>
      </c>
      <c r="F146" s="48" t="s">
        <v>96</v>
      </c>
      <c r="G146" s="75">
        <f>G292+G293+G341+G408+G441+G649+G650+G700+G806+G906+G960+G1007+G382+G651+G497+G543+G749+G854+G594+G595+G596+G294+G652+G342+G597+G1058</f>
        <v>113300</v>
      </c>
      <c r="H146" s="6"/>
      <c r="J146"/>
    </row>
    <row r="147" spans="2:10" x14ac:dyDescent="0.25">
      <c r="B147" s="30"/>
      <c r="C147" s="80"/>
      <c r="D147" s="51">
        <v>421</v>
      </c>
      <c r="E147" s="47"/>
      <c r="F147" s="73" t="s">
        <v>103</v>
      </c>
      <c r="G147" s="74">
        <f>G148</f>
        <v>1000</v>
      </c>
      <c r="H147" s="6"/>
      <c r="J147"/>
    </row>
    <row r="148" spans="2:10" x14ac:dyDescent="0.25">
      <c r="B148" s="30"/>
      <c r="C148" s="80"/>
      <c r="D148" s="77"/>
      <c r="E148" s="47" t="s">
        <v>104</v>
      </c>
      <c r="F148" s="48" t="s">
        <v>105</v>
      </c>
      <c r="G148" s="75">
        <f>G443</f>
        <v>1000</v>
      </c>
      <c r="H148" s="6"/>
      <c r="J148"/>
    </row>
    <row r="149" spans="2:10" x14ac:dyDescent="0.25">
      <c r="B149" s="30"/>
      <c r="C149" s="80"/>
      <c r="D149" s="51">
        <v>422</v>
      </c>
      <c r="E149" s="81"/>
      <c r="F149" s="73" t="s">
        <v>106</v>
      </c>
      <c r="G149" s="74">
        <f>G150</f>
        <v>5000</v>
      </c>
      <c r="H149" s="6"/>
      <c r="J149"/>
    </row>
    <row r="150" spans="2:10" x14ac:dyDescent="0.25">
      <c r="B150" s="30"/>
      <c r="C150" s="80"/>
      <c r="D150" s="77"/>
      <c r="E150" s="47" t="s">
        <v>107</v>
      </c>
      <c r="F150" s="48" t="s">
        <v>108</v>
      </c>
      <c r="G150" s="75">
        <f>G499</f>
        <v>5000</v>
      </c>
      <c r="H150" s="6"/>
      <c r="J150"/>
    </row>
    <row r="151" spans="2:10" x14ac:dyDescent="0.25">
      <c r="B151" s="30"/>
      <c r="C151" s="80"/>
      <c r="D151" s="51">
        <v>431</v>
      </c>
      <c r="E151" s="47"/>
      <c r="F151" s="73" t="s">
        <v>109</v>
      </c>
      <c r="G151" s="74">
        <f>G153+G154+G155+G156+G157+G158+G152</f>
        <v>936226.61</v>
      </c>
      <c r="H151" s="6"/>
      <c r="J151"/>
    </row>
    <row r="152" spans="2:10" x14ac:dyDescent="0.25">
      <c r="B152" s="30"/>
      <c r="C152" s="80"/>
      <c r="D152" s="197"/>
      <c r="E152" s="47" t="s">
        <v>255</v>
      </c>
      <c r="F152" s="54" t="s">
        <v>256</v>
      </c>
      <c r="G152" s="76">
        <f>G296</f>
        <v>13000</v>
      </c>
      <c r="H152" s="6"/>
      <c r="J152"/>
    </row>
    <row r="153" spans="2:10" x14ac:dyDescent="0.25">
      <c r="B153" s="30"/>
      <c r="C153" s="30"/>
      <c r="D153" s="187"/>
      <c r="E153" s="47" t="s">
        <v>110</v>
      </c>
      <c r="F153" s="48" t="s">
        <v>259</v>
      </c>
      <c r="G153" s="75">
        <f>G654+G656+G657+G655</f>
        <v>310000</v>
      </c>
      <c r="H153" s="6"/>
      <c r="J153"/>
    </row>
    <row r="154" spans="2:10" x14ac:dyDescent="0.25">
      <c r="B154" s="30"/>
      <c r="C154" s="30"/>
      <c r="D154" s="187"/>
      <c r="E154" s="47" t="s">
        <v>111</v>
      </c>
      <c r="F154" s="48" t="s">
        <v>112</v>
      </c>
      <c r="G154" s="75">
        <f>G658</f>
        <v>15000</v>
      </c>
      <c r="H154" s="6"/>
      <c r="J154"/>
    </row>
    <row r="155" spans="2:10" x14ac:dyDescent="0.25">
      <c r="B155" s="30"/>
      <c r="C155" s="30"/>
      <c r="D155" s="187"/>
      <c r="E155" s="47" t="s">
        <v>113</v>
      </c>
      <c r="F155" s="48" t="s">
        <v>114</v>
      </c>
      <c r="G155" s="75">
        <f>G344+G345+G346+G347+G808</f>
        <v>141726.60999999999</v>
      </c>
      <c r="H155" s="6"/>
      <c r="J155"/>
    </row>
    <row r="156" spans="2:10" x14ac:dyDescent="0.25">
      <c r="B156" s="30"/>
      <c r="C156" s="30"/>
      <c r="D156" s="187"/>
      <c r="E156" s="47" t="s">
        <v>115</v>
      </c>
      <c r="F156" s="48" t="s">
        <v>116</v>
      </c>
      <c r="G156" s="75">
        <f>G297</f>
        <v>90000</v>
      </c>
      <c r="H156" s="6"/>
      <c r="J156"/>
    </row>
    <row r="157" spans="2:10" x14ac:dyDescent="0.25">
      <c r="B157" s="30"/>
      <c r="C157" s="30"/>
      <c r="D157" s="187"/>
      <c r="E157" s="47" t="s">
        <v>117</v>
      </c>
      <c r="F157" s="48" t="s">
        <v>118</v>
      </c>
      <c r="G157" s="75">
        <f>G298+G299+G659</f>
        <v>70000</v>
      </c>
      <c r="H157" s="6"/>
      <c r="J157"/>
    </row>
    <row r="158" spans="2:10" x14ac:dyDescent="0.25">
      <c r="B158" s="30"/>
      <c r="C158" s="30"/>
      <c r="D158" s="198"/>
      <c r="E158" s="47" t="s">
        <v>119</v>
      </c>
      <c r="F158" s="48" t="s">
        <v>120</v>
      </c>
      <c r="G158" s="75">
        <f>G445+G446+G660+G300+G348+G447</f>
        <v>296500</v>
      </c>
      <c r="H158" s="6"/>
      <c r="J158"/>
    </row>
    <row r="159" spans="2:10" x14ac:dyDescent="0.25">
      <c r="B159" s="30"/>
      <c r="C159" s="30"/>
      <c r="D159" s="51">
        <v>432</v>
      </c>
      <c r="E159" s="47"/>
      <c r="F159" s="73" t="s">
        <v>121</v>
      </c>
      <c r="G159" s="74">
        <f>G160</f>
        <v>2893000</v>
      </c>
      <c r="H159" s="6"/>
      <c r="J159"/>
    </row>
    <row r="160" spans="2:10" x14ac:dyDescent="0.25">
      <c r="B160" s="30"/>
      <c r="C160" s="30"/>
      <c r="D160" s="77"/>
      <c r="E160" s="47" t="s">
        <v>122</v>
      </c>
      <c r="F160" s="48" t="s">
        <v>260</v>
      </c>
      <c r="G160" s="75">
        <f>L5732+G501+G502+G503+G504+G505+G506+G507+G509+G510+G599+G600+G508</f>
        <v>2893000</v>
      </c>
      <c r="H160" s="6"/>
      <c r="J160"/>
    </row>
    <row r="161" spans="2:10" x14ac:dyDescent="0.25">
      <c r="B161" s="30"/>
      <c r="C161" s="80"/>
      <c r="D161" s="51">
        <v>441</v>
      </c>
      <c r="E161" s="47"/>
      <c r="F161" s="73" t="s">
        <v>123</v>
      </c>
      <c r="G161" s="74">
        <f>G163+G164+G165+G162</f>
        <v>1467883.81</v>
      </c>
      <c r="H161" s="6"/>
      <c r="J161"/>
    </row>
    <row r="162" spans="2:10" x14ac:dyDescent="0.25">
      <c r="B162" s="30"/>
      <c r="C162" s="80"/>
      <c r="D162" s="197"/>
      <c r="E162" s="47" t="s">
        <v>124</v>
      </c>
      <c r="F162" s="48" t="s">
        <v>125</v>
      </c>
      <c r="G162" s="75">
        <f>G1097</f>
        <v>30000</v>
      </c>
      <c r="H162" s="6"/>
      <c r="J162"/>
    </row>
    <row r="163" spans="2:10" x14ac:dyDescent="0.25">
      <c r="B163" s="30"/>
      <c r="C163" s="30"/>
      <c r="D163" s="187"/>
      <c r="E163" s="47" t="s">
        <v>126</v>
      </c>
      <c r="F163" s="48" t="s">
        <v>127</v>
      </c>
      <c r="G163" s="75">
        <f>G1100+G1101</f>
        <v>1197883.81</v>
      </c>
      <c r="H163" s="6"/>
      <c r="J163"/>
    </row>
    <row r="164" spans="2:10" x14ac:dyDescent="0.25">
      <c r="B164" s="30"/>
      <c r="C164" s="30"/>
      <c r="D164" s="187"/>
      <c r="E164" s="47" t="s">
        <v>128</v>
      </c>
      <c r="F164" s="48" t="s">
        <v>129</v>
      </c>
      <c r="G164" s="75">
        <f>G1107</f>
        <v>130000</v>
      </c>
      <c r="H164" s="6"/>
      <c r="J164"/>
    </row>
    <row r="165" spans="2:10" x14ac:dyDescent="0.25">
      <c r="B165" s="30"/>
      <c r="C165" s="30"/>
      <c r="D165" s="198"/>
      <c r="E165" s="47" t="s">
        <v>130</v>
      </c>
      <c r="F165" s="78" t="s">
        <v>131</v>
      </c>
      <c r="G165" s="75">
        <f>G1105+G1104</f>
        <v>110000</v>
      </c>
      <c r="H165" s="6"/>
      <c r="J165"/>
    </row>
    <row r="166" spans="2:10" x14ac:dyDescent="0.25">
      <c r="B166" s="30"/>
      <c r="C166" s="80"/>
      <c r="D166" s="51">
        <v>461</v>
      </c>
      <c r="E166" s="81"/>
      <c r="F166" s="73" t="s">
        <v>132</v>
      </c>
      <c r="G166" s="74">
        <f>G167</f>
        <v>655000</v>
      </c>
      <c r="H166" s="6"/>
      <c r="J166"/>
    </row>
    <row r="167" spans="2:10" x14ac:dyDescent="0.25">
      <c r="B167" s="30"/>
      <c r="C167" s="30"/>
      <c r="D167" s="77"/>
      <c r="E167" s="47" t="s">
        <v>133</v>
      </c>
      <c r="F167" s="48" t="s">
        <v>134</v>
      </c>
      <c r="G167" s="75">
        <f>G512</f>
        <v>655000</v>
      </c>
      <c r="H167" s="6"/>
      <c r="J167"/>
    </row>
    <row r="168" spans="2:10" x14ac:dyDescent="0.25">
      <c r="B168" s="30"/>
      <c r="C168" s="30"/>
      <c r="D168" s="51">
        <v>463</v>
      </c>
      <c r="E168" s="47"/>
      <c r="F168" s="73" t="s">
        <v>135</v>
      </c>
      <c r="G168" s="74">
        <f>G169+G170</f>
        <v>1584400.58</v>
      </c>
      <c r="H168" s="6"/>
      <c r="J168"/>
    </row>
    <row r="169" spans="2:10" x14ac:dyDescent="0.25">
      <c r="B169" s="30"/>
      <c r="C169" s="30"/>
      <c r="D169" s="186"/>
      <c r="E169" s="47" t="s">
        <v>136</v>
      </c>
      <c r="F169" s="48" t="s">
        <v>135</v>
      </c>
      <c r="G169" s="75">
        <f>G302+G350+G384+G410+G449+G702+G810+G908+G962+G1009+G662+G811+G812+G514+G545+G751+G856+G602+G1060</f>
        <v>1504400.58</v>
      </c>
      <c r="H169" s="6"/>
      <c r="J169"/>
    </row>
    <row r="170" spans="2:10" x14ac:dyDescent="0.25">
      <c r="B170" s="30"/>
      <c r="C170" s="30"/>
      <c r="D170" s="198"/>
      <c r="E170" s="47" t="s">
        <v>137</v>
      </c>
      <c r="F170" s="48" t="s">
        <v>138</v>
      </c>
      <c r="G170" s="75">
        <f>G813</f>
        <v>80000</v>
      </c>
      <c r="H170" s="6"/>
      <c r="J170"/>
    </row>
    <row r="171" spans="2:10" x14ac:dyDescent="0.25">
      <c r="B171" s="30"/>
      <c r="C171" s="30"/>
      <c r="D171" s="44">
        <v>471</v>
      </c>
      <c r="E171" s="47"/>
      <c r="F171" s="73" t="s">
        <v>139</v>
      </c>
      <c r="G171" s="74">
        <f>G172</f>
        <v>120000</v>
      </c>
      <c r="H171" s="6"/>
      <c r="J171"/>
    </row>
    <row r="172" spans="2:10" x14ac:dyDescent="0.25">
      <c r="B172" s="30"/>
      <c r="C172" s="30"/>
      <c r="D172" s="44"/>
      <c r="E172" s="47" t="s">
        <v>140</v>
      </c>
      <c r="F172" s="48" t="s">
        <v>139</v>
      </c>
      <c r="G172" s="75">
        <f>G304</f>
        <v>120000</v>
      </c>
      <c r="H172" s="6"/>
      <c r="J172"/>
    </row>
    <row r="173" spans="2:10" x14ac:dyDescent="0.25">
      <c r="B173" s="30"/>
      <c r="C173" s="30"/>
      <c r="D173" s="44">
        <v>472</v>
      </c>
      <c r="E173" s="47"/>
      <c r="F173" s="73" t="s">
        <v>141</v>
      </c>
      <c r="G173" s="74">
        <f>G174</f>
        <v>20000</v>
      </c>
      <c r="H173" s="6"/>
      <c r="J173"/>
    </row>
    <row r="174" spans="2:10" x14ac:dyDescent="0.25">
      <c r="B174" s="30"/>
      <c r="C174" s="30"/>
      <c r="D174" s="44"/>
      <c r="E174" s="47" t="s">
        <v>142</v>
      </c>
      <c r="F174" s="48" t="s">
        <v>141</v>
      </c>
      <c r="G174" s="75">
        <f>G306</f>
        <v>20000</v>
      </c>
      <c r="H174" s="6"/>
      <c r="J174"/>
    </row>
    <row r="175" spans="2:10" ht="15.75" thickBot="1" x14ac:dyDescent="0.3">
      <c r="B175" s="30"/>
      <c r="C175" s="30"/>
      <c r="D175" s="57"/>
      <c r="E175" s="82"/>
      <c r="F175" s="59" t="s">
        <v>143</v>
      </c>
      <c r="G175" s="83">
        <f>G110+G116+G120+G125+G134+G137+G141+G147+G149+G151++G159+G161+G166+G168+G171+G173+G139</f>
        <v>11280000</v>
      </c>
      <c r="H175" s="6"/>
      <c r="J175"/>
    </row>
    <row r="176" spans="2:10" x14ac:dyDescent="0.25">
      <c r="B176" s="30"/>
      <c r="C176" s="30"/>
      <c r="D176" s="30"/>
      <c r="E176" s="31"/>
      <c r="F176" s="62"/>
    </row>
    <row r="177" spans="2:6" x14ac:dyDescent="0.25">
      <c r="B177" s="30"/>
      <c r="C177" s="30"/>
      <c r="D177" s="30"/>
      <c r="E177" s="31"/>
      <c r="F177" s="62"/>
    </row>
    <row r="178" spans="2:6" x14ac:dyDescent="0.25">
      <c r="B178" s="30"/>
      <c r="C178" s="30"/>
      <c r="D178" s="30"/>
      <c r="E178" s="31"/>
      <c r="F178" s="62"/>
    </row>
    <row r="179" spans="2:6" x14ac:dyDescent="0.25">
      <c r="B179" s="30"/>
      <c r="C179" s="30"/>
      <c r="D179" s="30"/>
      <c r="E179" s="31"/>
      <c r="F179" s="62"/>
    </row>
    <row r="180" spans="2:6" x14ac:dyDescent="0.25">
      <c r="B180" s="30"/>
      <c r="C180" s="30"/>
      <c r="D180" s="30"/>
      <c r="E180" s="31"/>
      <c r="F180" s="62"/>
    </row>
    <row r="181" spans="2:6" x14ac:dyDescent="0.25">
      <c r="B181" s="30"/>
      <c r="C181" s="30"/>
      <c r="D181" s="30"/>
      <c r="E181" s="31"/>
      <c r="F181" s="62"/>
    </row>
    <row r="182" spans="2:6" x14ac:dyDescent="0.25">
      <c r="B182" s="30"/>
      <c r="C182" s="30"/>
      <c r="D182" s="30"/>
      <c r="E182" s="31"/>
      <c r="F182" s="62"/>
    </row>
    <row r="183" spans="2:6" x14ac:dyDescent="0.25">
      <c r="B183" s="30"/>
      <c r="C183" s="30"/>
      <c r="D183" s="30"/>
      <c r="E183" s="31"/>
      <c r="F183" s="62"/>
    </row>
    <row r="184" spans="2:6" x14ac:dyDescent="0.25">
      <c r="B184" s="30"/>
      <c r="C184" s="30"/>
      <c r="D184" s="30"/>
      <c r="E184" s="31"/>
      <c r="F184" s="62"/>
    </row>
    <row r="185" spans="2:6" x14ac:dyDescent="0.25">
      <c r="B185" s="30"/>
      <c r="C185" s="30"/>
      <c r="D185" s="30"/>
      <c r="E185" s="31"/>
      <c r="F185" s="62"/>
    </row>
    <row r="186" spans="2:6" x14ac:dyDescent="0.25">
      <c r="B186" s="30"/>
      <c r="C186" s="30"/>
      <c r="D186" s="30"/>
      <c r="E186" s="31"/>
      <c r="F186" s="62"/>
    </row>
    <row r="187" spans="2:6" x14ac:dyDescent="0.25">
      <c r="B187" s="30"/>
      <c r="C187" s="30"/>
      <c r="D187" s="30"/>
      <c r="E187" s="31"/>
      <c r="F187" s="62"/>
    </row>
    <row r="188" spans="2:6" x14ac:dyDescent="0.25">
      <c r="B188" s="30"/>
      <c r="C188" s="30"/>
      <c r="D188" s="30"/>
      <c r="E188" s="31"/>
      <c r="F188" s="62"/>
    </row>
    <row r="189" spans="2:6" x14ac:dyDescent="0.25">
      <c r="B189" s="30"/>
      <c r="C189" s="30"/>
      <c r="D189" s="30"/>
      <c r="E189" s="31"/>
      <c r="F189" s="62"/>
    </row>
    <row r="190" spans="2:6" x14ac:dyDescent="0.25">
      <c r="B190" s="30"/>
      <c r="C190" s="30"/>
      <c r="D190" s="30"/>
      <c r="E190" s="31"/>
      <c r="F190" s="62"/>
    </row>
    <row r="191" spans="2:6" x14ac:dyDescent="0.25">
      <c r="B191" s="30"/>
      <c r="C191" s="30"/>
      <c r="D191" s="30"/>
      <c r="E191" s="31"/>
      <c r="F191" s="62"/>
    </row>
    <row r="192" spans="2:6" x14ac:dyDescent="0.25">
      <c r="B192" s="30"/>
      <c r="C192" s="30"/>
      <c r="D192" s="30"/>
      <c r="E192" s="31"/>
      <c r="F192" s="62"/>
    </row>
    <row r="193" spans="2:7" x14ac:dyDescent="0.25">
      <c r="B193" s="30"/>
      <c r="C193" s="30"/>
      <c r="D193" s="30"/>
      <c r="E193" s="31"/>
      <c r="F193" s="62"/>
    </row>
    <row r="194" spans="2:7" x14ac:dyDescent="0.25">
      <c r="B194" s="30"/>
      <c r="C194" s="30"/>
      <c r="D194" s="30"/>
      <c r="E194" s="31"/>
      <c r="F194" s="62"/>
    </row>
    <row r="195" spans="2:7" x14ac:dyDescent="0.25">
      <c r="B195" s="30"/>
      <c r="C195" s="30"/>
      <c r="D195" s="30"/>
      <c r="E195" s="31"/>
      <c r="F195" s="62"/>
    </row>
    <row r="196" spans="2:7" x14ac:dyDescent="0.25">
      <c r="B196" s="30"/>
      <c r="C196" s="30"/>
      <c r="D196" s="30"/>
      <c r="E196" s="31"/>
      <c r="F196" s="62"/>
    </row>
    <row r="197" spans="2:7" x14ac:dyDescent="0.25">
      <c r="B197" s="30"/>
      <c r="C197" s="30"/>
      <c r="D197" s="30"/>
      <c r="E197" s="31"/>
      <c r="F197" s="62"/>
    </row>
    <row r="198" spans="2:7" x14ac:dyDescent="0.25">
      <c r="B198" s="30"/>
      <c r="C198" s="30"/>
      <c r="D198" s="30"/>
      <c r="E198" s="31"/>
      <c r="F198" s="62"/>
    </row>
    <row r="199" spans="2:7" x14ac:dyDescent="0.25">
      <c r="B199" s="30"/>
      <c r="C199" s="30"/>
      <c r="D199" s="30"/>
      <c r="E199" s="31"/>
      <c r="F199" s="62"/>
    </row>
    <row r="200" spans="2:7" x14ac:dyDescent="0.25">
      <c r="B200" s="30"/>
      <c r="C200" s="30"/>
      <c r="D200" s="30"/>
      <c r="E200" s="31"/>
      <c r="F200" s="62"/>
    </row>
    <row r="201" spans="2:7" x14ac:dyDescent="0.25">
      <c r="B201" s="30"/>
      <c r="C201" s="30"/>
      <c r="D201" s="30"/>
      <c r="E201" s="31"/>
      <c r="F201" s="62"/>
    </row>
    <row r="202" spans="2:7" x14ac:dyDescent="0.25">
      <c r="B202" s="30"/>
      <c r="C202" s="30"/>
      <c r="D202" s="30"/>
      <c r="E202" s="31"/>
      <c r="F202" s="62"/>
    </row>
    <row r="203" spans="2:7" x14ac:dyDescent="0.25">
      <c r="B203" s="30"/>
      <c r="C203" s="30"/>
      <c r="D203" s="30"/>
      <c r="E203" s="31"/>
      <c r="F203" s="62"/>
    </row>
    <row r="204" spans="2:7" x14ac:dyDescent="0.25">
      <c r="B204" s="30"/>
      <c r="C204" s="30"/>
      <c r="D204" s="30"/>
      <c r="E204" s="31"/>
      <c r="F204" s="62"/>
    </row>
    <row r="205" spans="2:7" x14ac:dyDescent="0.25">
      <c r="B205" s="30"/>
      <c r="C205" s="30"/>
      <c r="D205" s="30"/>
      <c r="E205" s="31"/>
      <c r="F205" s="62"/>
    </row>
    <row r="206" spans="2:7" ht="15.75" x14ac:dyDescent="0.25">
      <c r="B206" s="30"/>
      <c r="C206" s="30"/>
      <c r="D206" s="30"/>
      <c r="E206" s="30"/>
      <c r="F206" s="84" t="s">
        <v>344</v>
      </c>
      <c r="G206" s="84" t="s">
        <v>372</v>
      </c>
    </row>
    <row r="207" spans="2:7" ht="15.75" x14ac:dyDescent="0.25">
      <c r="B207" s="30"/>
      <c r="C207" s="30"/>
      <c r="D207" s="30"/>
      <c r="E207" s="30"/>
      <c r="F207" s="31"/>
      <c r="G207" s="84"/>
    </row>
    <row r="208" spans="2:7" x14ac:dyDescent="0.25">
      <c r="B208" s="30"/>
      <c r="C208" s="30"/>
      <c r="D208" s="30"/>
      <c r="E208" s="30"/>
      <c r="F208" s="31"/>
      <c r="G208" s="62"/>
    </row>
    <row r="209" spans="2:7" ht="15.75" x14ac:dyDescent="0.25">
      <c r="B209" s="30"/>
      <c r="C209" s="85" t="s">
        <v>345</v>
      </c>
      <c r="F209" s="31"/>
      <c r="G209" s="62"/>
    </row>
    <row r="210" spans="2:7" ht="15.75" x14ac:dyDescent="0.25">
      <c r="B210" s="30"/>
      <c r="C210" s="85" t="s">
        <v>346</v>
      </c>
      <c r="F210" s="31"/>
      <c r="G210" s="62"/>
    </row>
    <row r="211" spans="2:7" ht="15.75" x14ac:dyDescent="0.25">
      <c r="B211" s="30"/>
      <c r="C211" s="85" t="s">
        <v>347</v>
      </c>
      <c r="F211" s="31"/>
      <c r="G211" s="62"/>
    </row>
    <row r="212" spans="2:7" ht="15.75" x14ac:dyDescent="0.25">
      <c r="B212" s="30"/>
      <c r="C212" s="30"/>
      <c r="D212" s="30"/>
      <c r="E212" s="30"/>
      <c r="F212" s="84" t="s">
        <v>348</v>
      </c>
      <c r="G212" s="84"/>
    </row>
    <row r="213" spans="2:7" ht="15.75" x14ac:dyDescent="0.25">
      <c r="B213" s="30"/>
      <c r="C213" s="30"/>
      <c r="D213" s="30"/>
      <c r="E213" s="30"/>
      <c r="F213" s="31"/>
      <c r="G213" s="84"/>
    </row>
    <row r="214" spans="2:7" x14ac:dyDescent="0.25">
      <c r="B214" s="30"/>
      <c r="C214" s="30"/>
      <c r="D214" s="30"/>
      <c r="E214" s="30"/>
      <c r="F214" s="31"/>
      <c r="G214" s="62"/>
    </row>
    <row r="215" spans="2:7" ht="15.75" x14ac:dyDescent="0.25">
      <c r="B215" s="30"/>
      <c r="C215" s="85" t="s">
        <v>349</v>
      </c>
      <c r="F215" s="31"/>
      <c r="G215" s="62"/>
    </row>
    <row r="216" spans="2:7" ht="15.75" x14ac:dyDescent="0.25">
      <c r="B216" s="30"/>
      <c r="C216" s="85" t="s">
        <v>350</v>
      </c>
      <c r="F216" s="31"/>
      <c r="G216" s="62"/>
    </row>
    <row r="217" spans="2:7" ht="15.75" x14ac:dyDescent="0.25">
      <c r="B217" s="30"/>
      <c r="C217" s="85" t="s">
        <v>351</v>
      </c>
      <c r="F217" s="31"/>
      <c r="G217" s="62"/>
    </row>
    <row r="218" spans="2:7" ht="15.75" x14ac:dyDescent="0.25">
      <c r="B218" s="30"/>
      <c r="C218" s="85" t="s">
        <v>352</v>
      </c>
      <c r="F218" s="31"/>
      <c r="G218" s="62"/>
    </row>
    <row r="219" spans="2:7" ht="15.75" x14ac:dyDescent="0.25">
      <c r="B219" s="30"/>
      <c r="C219" s="30"/>
      <c r="D219" s="30"/>
      <c r="E219" s="30"/>
      <c r="F219" s="84" t="s">
        <v>353</v>
      </c>
      <c r="G219" s="84"/>
    </row>
    <row r="220" spans="2:7" ht="15.75" x14ac:dyDescent="0.25">
      <c r="B220" s="30"/>
      <c r="C220" s="30"/>
      <c r="D220" s="30"/>
      <c r="E220" s="30"/>
      <c r="F220" s="31"/>
      <c r="G220" s="84"/>
    </row>
    <row r="221" spans="2:7" x14ac:dyDescent="0.25">
      <c r="B221" s="30"/>
      <c r="C221" s="30"/>
      <c r="D221" s="30"/>
      <c r="E221" s="30"/>
      <c r="F221" s="31"/>
      <c r="G221" s="62"/>
    </row>
    <row r="222" spans="2:7" ht="15.75" x14ac:dyDescent="0.25">
      <c r="B222" s="30"/>
      <c r="C222" s="85" t="s">
        <v>354</v>
      </c>
      <c r="F222" s="31"/>
      <c r="G222" s="62"/>
    </row>
    <row r="223" spans="2:7" ht="15.75" x14ac:dyDescent="0.25">
      <c r="B223" s="30"/>
      <c r="C223" s="85" t="s">
        <v>355</v>
      </c>
      <c r="F223" s="31"/>
      <c r="G223" s="62"/>
    </row>
    <row r="224" spans="2:7" ht="15.75" x14ac:dyDescent="0.25">
      <c r="B224" s="30"/>
      <c r="C224" s="85" t="s">
        <v>356</v>
      </c>
      <c r="F224" s="31"/>
      <c r="G224" s="62"/>
    </row>
    <row r="225" spans="2:7" ht="15.75" x14ac:dyDescent="0.25">
      <c r="B225" s="30"/>
      <c r="C225" s="85" t="s">
        <v>357</v>
      </c>
      <c r="F225" s="31"/>
      <c r="G225" s="62"/>
    </row>
    <row r="226" spans="2:7" ht="15.75" x14ac:dyDescent="0.25">
      <c r="B226" s="30"/>
      <c r="C226" s="85" t="s">
        <v>358</v>
      </c>
      <c r="F226" s="31"/>
      <c r="G226" s="62"/>
    </row>
    <row r="227" spans="2:7" ht="15.75" x14ac:dyDescent="0.25">
      <c r="B227" s="30"/>
      <c r="C227" s="85" t="s">
        <v>359</v>
      </c>
      <c r="F227" s="31"/>
      <c r="G227" s="62"/>
    </row>
    <row r="228" spans="2:7" ht="15.75" x14ac:dyDescent="0.25">
      <c r="B228" s="30"/>
      <c r="C228" s="85" t="s">
        <v>360</v>
      </c>
      <c r="F228" s="31"/>
      <c r="G228" s="62"/>
    </row>
    <row r="229" spans="2:7" ht="15.75" x14ac:dyDescent="0.25">
      <c r="B229" s="30"/>
      <c r="C229" s="30"/>
      <c r="D229" s="85"/>
      <c r="E229" s="30"/>
      <c r="F229" s="31"/>
      <c r="G229" s="62"/>
    </row>
    <row r="230" spans="2:7" ht="15.75" x14ac:dyDescent="0.25">
      <c r="B230" s="30"/>
      <c r="C230" s="30"/>
      <c r="D230" s="30"/>
      <c r="E230" s="30"/>
      <c r="F230" s="84" t="s">
        <v>361</v>
      </c>
      <c r="G230" s="84"/>
    </row>
    <row r="231" spans="2:7" ht="15.75" x14ac:dyDescent="0.25">
      <c r="B231" s="30"/>
      <c r="C231" s="30"/>
      <c r="D231" s="30"/>
      <c r="E231" s="30"/>
      <c r="F231" s="31"/>
      <c r="G231" s="84"/>
    </row>
    <row r="232" spans="2:7" x14ac:dyDescent="0.25">
      <c r="B232" s="30"/>
      <c r="C232" s="30"/>
      <c r="D232" s="30"/>
      <c r="E232" s="30"/>
      <c r="F232" s="31"/>
      <c r="G232" s="62"/>
    </row>
    <row r="233" spans="2:7" ht="15.75" x14ac:dyDescent="0.25">
      <c r="B233" s="30"/>
      <c r="C233" s="85" t="s">
        <v>362</v>
      </c>
      <c r="F233" s="31"/>
      <c r="G233" s="62"/>
    </row>
    <row r="234" spans="2:7" ht="15.75" x14ac:dyDescent="0.25">
      <c r="B234" s="30"/>
      <c r="C234" s="85" t="s">
        <v>363</v>
      </c>
      <c r="F234" s="31"/>
      <c r="G234" s="62"/>
    </row>
    <row r="235" spans="2:7" ht="15.75" x14ac:dyDescent="0.25">
      <c r="B235" s="30"/>
      <c r="C235" s="85" t="s">
        <v>364</v>
      </c>
      <c r="F235" s="31"/>
      <c r="G235" s="62"/>
    </row>
    <row r="236" spans="2:7" ht="15.75" x14ac:dyDescent="0.25">
      <c r="B236" s="30"/>
      <c r="C236" s="85" t="s">
        <v>365</v>
      </c>
      <c r="F236" s="31"/>
      <c r="G236" s="62"/>
    </row>
    <row r="237" spans="2:7" x14ac:dyDescent="0.25">
      <c r="B237" s="30"/>
      <c r="C237" s="30"/>
      <c r="D237" s="30"/>
      <c r="E237" s="30"/>
      <c r="F237" s="31"/>
      <c r="G237" s="62"/>
    </row>
    <row r="238" spans="2:7" ht="15.75" x14ac:dyDescent="0.25">
      <c r="B238" s="30"/>
      <c r="C238" s="30"/>
      <c r="D238" s="30"/>
      <c r="E238" s="30"/>
      <c r="F238" s="84" t="s">
        <v>366</v>
      </c>
      <c r="G238" s="84"/>
    </row>
    <row r="239" spans="2:7" ht="15.75" x14ac:dyDescent="0.25">
      <c r="B239" s="30"/>
      <c r="C239" s="30"/>
      <c r="D239" s="30"/>
      <c r="E239" s="30"/>
      <c r="F239" s="31"/>
      <c r="G239" s="84"/>
    </row>
    <row r="240" spans="2:7" x14ac:dyDescent="0.25">
      <c r="B240" s="30"/>
      <c r="C240" s="30"/>
      <c r="D240" s="30"/>
      <c r="E240" s="30"/>
      <c r="F240" s="31"/>
      <c r="G240" s="62"/>
    </row>
    <row r="241" spans="2:7" ht="15.75" x14ac:dyDescent="0.25">
      <c r="B241" s="30"/>
      <c r="C241" s="85" t="s">
        <v>367</v>
      </c>
      <c r="F241" s="31"/>
      <c r="G241" s="62"/>
    </row>
    <row r="242" spans="2:7" ht="15.75" x14ac:dyDescent="0.25">
      <c r="B242" s="30"/>
      <c r="C242" s="85" t="s">
        <v>368</v>
      </c>
      <c r="F242" s="31"/>
      <c r="G242" s="62"/>
    </row>
    <row r="243" spans="2:7" ht="15.75" x14ac:dyDescent="0.25">
      <c r="B243" s="30"/>
      <c r="C243" s="85" t="s">
        <v>369</v>
      </c>
      <c r="F243" s="31"/>
      <c r="G243" s="62"/>
    </row>
    <row r="244" spans="2:7" ht="15.75" x14ac:dyDescent="0.25">
      <c r="B244" s="30"/>
      <c r="C244" s="85" t="s">
        <v>370</v>
      </c>
      <c r="F244" s="31"/>
      <c r="G244" s="62"/>
    </row>
    <row r="245" spans="2:7" ht="15.75" x14ac:dyDescent="0.25">
      <c r="B245" s="30"/>
      <c r="C245" s="85" t="s">
        <v>371</v>
      </c>
      <c r="F245" s="31"/>
      <c r="G245" s="62"/>
    </row>
    <row r="246" spans="2:7" x14ac:dyDescent="0.25">
      <c r="B246" s="30"/>
      <c r="C246" s="30"/>
      <c r="D246" s="30"/>
      <c r="E246" s="31"/>
      <c r="F246" s="62"/>
    </row>
    <row r="247" spans="2:7" ht="15.75" x14ac:dyDescent="0.25">
      <c r="B247" s="30"/>
      <c r="C247" s="30"/>
      <c r="D247" s="30"/>
      <c r="E247" s="31"/>
      <c r="F247" s="86" t="s">
        <v>389</v>
      </c>
    </row>
    <row r="248" spans="2:7" x14ac:dyDescent="0.25">
      <c r="B248" s="30"/>
      <c r="C248" s="30"/>
      <c r="D248" s="30"/>
      <c r="E248" s="31"/>
      <c r="F248" s="62"/>
    </row>
    <row r="249" spans="2:7" ht="15.75" x14ac:dyDescent="0.25">
      <c r="B249" s="30"/>
      <c r="C249" s="86" t="s">
        <v>373</v>
      </c>
      <c r="E249" s="31"/>
      <c r="F249" s="62"/>
    </row>
    <row r="250" spans="2:7" ht="15.75" x14ac:dyDescent="0.25">
      <c r="B250" s="30"/>
      <c r="C250" s="86" t="s">
        <v>375</v>
      </c>
      <c r="E250" s="31"/>
      <c r="F250" s="62"/>
    </row>
    <row r="251" spans="2:7" ht="15.75" x14ac:dyDescent="0.25">
      <c r="B251" s="30"/>
      <c r="C251" s="85" t="s">
        <v>374</v>
      </c>
      <c r="E251" s="31"/>
      <c r="F251" s="62"/>
    </row>
    <row r="252" spans="2:7" ht="15.75" x14ac:dyDescent="0.25">
      <c r="B252" s="30"/>
      <c r="C252" s="86" t="s">
        <v>328</v>
      </c>
      <c r="E252" s="31"/>
      <c r="F252" s="62"/>
    </row>
    <row r="253" spans="2:7" x14ac:dyDescent="0.25">
      <c r="B253" s="30"/>
      <c r="C253" s="30"/>
      <c r="D253" s="30"/>
      <c r="E253" s="31"/>
      <c r="F253" s="62"/>
    </row>
    <row r="254" spans="2:7" x14ac:dyDescent="0.25">
      <c r="B254" s="30"/>
      <c r="C254" s="30"/>
      <c r="D254" s="30"/>
      <c r="E254" s="31"/>
      <c r="F254" s="62"/>
    </row>
    <row r="255" spans="2:7" x14ac:dyDescent="0.25">
      <c r="B255" s="30"/>
      <c r="C255" s="30"/>
      <c r="D255" s="30"/>
      <c r="E255" s="31"/>
      <c r="F255" s="62"/>
    </row>
    <row r="256" spans="2:7" x14ac:dyDescent="0.25">
      <c r="B256" s="30"/>
      <c r="C256" s="30"/>
      <c r="D256" s="30"/>
      <c r="E256" s="31"/>
      <c r="F256" s="62"/>
    </row>
    <row r="257" spans="2:10" ht="15.75" x14ac:dyDescent="0.25">
      <c r="B257" s="85"/>
      <c r="D257" s="85" t="s">
        <v>144</v>
      </c>
      <c r="E257" s="84"/>
      <c r="F257" s="87"/>
    </row>
    <row r="258" spans="2:10" ht="15.75" x14ac:dyDescent="0.25">
      <c r="B258" s="30"/>
      <c r="C258" s="30"/>
      <c r="D258" s="30"/>
      <c r="E258" s="31"/>
      <c r="F258" s="84" t="s">
        <v>327</v>
      </c>
    </row>
    <row r="259" spans="2:10" ht="15.75" x14ac:dyDescent="0.25">
      <c r="B259" s="30"/>
      <c r="D259" s="85"/>
      <c r="E259" s="31"/>
      <c r="F259" s="87"/>
    </row>
    <row r="260" spans="2:10" ht="15.75" x14ac:dyDescent="0.25">
      <c r="B260" s="30"/>
      <c r="C260" s="86" t="s">
        <v>381</v>
      </c>
      <c r="E260" s="31"/>
      <c r="F260" s="87"/>
    </row>
    <row r="261" spans="2:10" ht="15.75" x14ac:dyDescent="0.25">
      <c r="B261" s="30"/>
      <c r="C261" s="85" t="s">
        <v>145</v>
      </c>
      <c r="E261" s="31"/>
      <c r="F261" s="87"/>
    </row>
    <row r="262" spans="2:10" ht="15.75" x14ac:dyDescent="0.25">
      <c r="B262" s="30"/>
      <c r="D262" s="85"/>
      <c r="E262" s="31"/>
      <c r="F262" s="87"/>
    </row>
    <row r="263" spans="2:10" ht="15.75" x14ac:dyDescent="0.25">
      <c r="B263" s="30"/>
      <c r="C263" s="30"/>
      <c r="D263" s="30"/>
      <c r="E263" s="31"/>
      <c r="F263" s="87" t="s">
        <v>146</v>
      </c>
    </row>
    <row r="264" spans="2:10" ht="16.5" thickBot="1" x14ac:dyDescent="0.3">
      <c r="B264" s="30"/>
      <c r="C264" s="195" t="s">
        <v>297</v>
      </c>
      <c r="D264" s="195"/>
      <c r="E264" s="195"/>
      <c r="F264" s="195"/>
    </row>
    <row r="265" spans="2:10" ht="15" customHeight="1" x14ac:dyDescent="0.25">
      <c r="B265" s="34" t="s">
        <v>147</v>
      </c>
      <c r="C265" s="63" t="s">
        <v>148</v>
      </c>
      <c r="D265" s="89" t="s">
        <v>2</v>
      </c>
      <c r="E265" s="90" t="s">
        <v>2</v>
      </c>
      <c r="F265" s="65" t="s">
        <v>4</v>
      </c>
      <c r="G265" s="208" t="s">
        <v>332</v>
      </c>
      <c r="H265" s="6"/>
      <c r="J265"/>
    </row>
    <row r="266" spans="2:10" ht="15.75" thickBot="1" x14ac:dyDescent="0.3">
      <c r="B266" s="37" t="s">
        <v>3</v>
      </c>
      <c r="C266" s="66" t="s">
        <v>3</v>
      </c>
      <c r="D266" s="91" t="s">
        <v>3</v>
      </c>
      <c r="E266" s="92" t="s">
        <v>3</v>
      </c>
      <c r="F266" s="68"/>
      <c r="G266" s="209"/>
      <c r="H266" s="6"/>
      <c r="J266"/>
    </row>
    <row r="267" spans="2:10" x14ac:dyDescent="0.25">
      <c r="B267" s="93" t="s">
        <v>149</v>
      </c>
      <c r="C267" s="40"/>
      <c r="D267" s="94"/>
      <c r="E267" s="40"/>
      <c r="F267" s="78"/>
      <c r="G267" s="95"/>
      <c r="H267" s="6"/>
      <c r="J267"/>
    </row>
    <row r="268" spans="2:10" x14ac:dyDescent="0.25">
      <c r="B268" s="186"/>
      <c r="C268" s="47"/>
      <c r="D268" s="73">
        <v>411</v>
      </c>
      <c r="E268" s="47"/>
      <c r="F268" s="73" t="s">
        <v>45</v>
      </c>
      <c r="G268" s="74">
        <f>G269+G270+G271+G272+G273</f>
        <v>184950</v>
      </c>
      <c r="H268" s="6"/>
      <c r="J268"/>
    </row>
    <row r="269" spans="2:10" x14ac:dyDescent="0.25">
      <c r="B269" s="187"/>
      <c r="C269" s="96" t="s">
        <v>150</v>
      </c>
      <c r="D269" s="189"/>
      <c r="E269" s="47" t="s">
        <v>46</v>
      </c>
      <c r="F269" s="48" t="s">
        <v>47</v>
      </c>
      <c r="G269" s="75">
        <v>154000</v>
      </c>
      <c r="H269" s="6"/>
      <c r="J269"/>
    </row>
    <row r="270" spans="2:10" x14ac:dyDescent="0.25">
      <c r="B270" s="187"/>
      <c r="C270" s="96" t="s">
        <v>150</v>
      </c>
      <c r="D270" s="190"/>
      <c r="E270" s="47" t="s">
        <v>48</v>
      </c>
      <c r="F270" s="48" t="s">
        <v>49</v>
      </c>
      <c r="G270" s="75">
        <v>5600</v>
      </c>
      <c r="H270" s="6"/>
      <c r="J270"/>
    </row>
    <row r="271" spans="2:10" x14ac:dyDescent="0.25">
      <c r="B271" s="187"/>
      <c r="C271" s="96" t="s">
        <v>150</v>
      </c>
      <c r="D271" s="190"/>
      <c r="E271" s="47" t="s">
        <v>50</v>
      </c>
      <c r="F271" s="48" t="s">
        <v>51</v>
      </c>
      <c r="G271" s="75">
        <v>18000</v>
      </c>
      <c r="H271" s="6"/>
      <c r="J271"/>
    </row>
    <row r="272" spans="2:10" x14ac:dyDescent="0.25">
      <c r="B272" s="187"/>
      <c r="C272" s="96" t="s">
        <v>150</v>
      </c>
      <c r="D272" s="190"/>
      <c r="E272" s="47" t="s">
        <v>52</v>
      </c>
      <c r="F272" s="48" t="s">
        <v>53</v>
      </c>
      <c r="G272" s="75">
        <v>6700</v>
      </c>
      <c r="H272" s="6"/>
      <c r="J272"/>
    </row>
    <row r="273" spans="2:10" ht="13.5" customHeight="1" x14ac:dyDescent="0.25">
      <c r="B273" s="187"/>
      <c r="C273" s="96" t="s">
        <v>150</v>
      </c>
      <c r="D273" s="191"/>
      <c r="E273" s="47" t="s">
        <v>54</v>
      </c>
      <c r="F273" s="48" t="s">
        <v>55</v>
      </c>
      <c r="G273" s="75">
        <v>650</v>
      </c>
      <c r="H273" s="6"/>
      <c r="J273"/>
    </row>
    <row r="274" spans="2:10" x14ac:dyDescent="0.25">
      <c r="B274" s="187"/>
      <c r="C274" s="96"/>
      <c r="D274" s="99">
        <v>412</v>
      </c>
      <c r="E274" s="81"/>
      <c r="F274" s="73" t="s">
        <v>56</v>
      </c>
      <c r="G274" s="100">
        <f>G275</f>
        <v>550</v>
      </c>
      <c r="H274" s="6"/>
      <c r="J274"/>
    </row>
    <row r="275" spans="2:10" x14ac:dyDescent="0.25">
      <c r="B275" s="187"/>
      <c r="C275" s="96" t="s">
        <v>150</v>
      </c>
      <c r="D275" s="99"/>
      <c r="E275" s="101" t="s">
        <v>336</v>
      </c>
      <c r="F275" s="54" t="s">
        <v>337</v>
      </c>
      <c r="G275" s="75">
        <v>550</v>
      </c>
      <c r="H275" s="6"/>
      <c r="J275"/>
    </row>
    <row r="276" spans="2:10" x14ac:dyDescent="0.25">
      <c r="B276" s="187"/>
      <c r="C276" s="96"/>
      <c r="D276" s="73">
        <v>413</v>
      </c>
      <c r="E276" s="47"/>
      <c r="F276" s="73" t="s">
        <v>59</v>
      </c>
      <c r="G276" s="74">
        <f>G277+G279+G278</f>
        <v>10500</v>
      </c>
      <c r="H276" s="6"/>
      <c r="J276"/>
    </row>
    <row r="277" spans="2:10" x14ac:dyDescent="0.25">
      <c r="B277" s="187"/>
      <c r="C277" s="96" t="s">
        <v>150</v>
      </c>
      <c r="D277" s="189"/>
      <c r="E277" s="47" t="s">
        <v>60</v>
      </c>
      <c r="F277" s="48" t="s">
        <v>61</v>
      </c>
      <c r="G277" s="75">
        <v>2500</v>
      </c>
      <c r="H277" s="6"/>
      <c r="J277"/>
    </row>
    <row r="278" spans="2:10" x14ac:dyDescent="0.25">
      <c r="B278" s="187"/>
      <c r="C278" s="96" t="s">
        <v>150</v>
      </c>
      <c r="D278" s="190"/>
      <c r="E278" s="47" t="s">
        <v>62</v>
      </c>
      <c r="F278" s="48" t="s">
        <v>63</v>
      </c>
      <c r="G278" s="75">
        <v>2500</v>
      </c>
      <c r="H278" s="6"/>
      <c r="J278"/>
    </row>
    <row r="279" spans="2:10" x14ac:dyDescent="0.25">
      <c r="B279" s="187"/>
      <c r="C279" s="96" t="s">
        <v>303</v>
      </c>
      <c r="D279" s="191"/>
      <c r="E279" s="47" t="s">
        <v>66</v>
      </c>
      <c r="F279" s="48" t="s">
        <v>151</v>
      </c>
      <c r="G279" s="75">
        <v>5500</v>
      </c>
      <c r="H279" s="6"/>
      <c r="J279"/>
    </row>
    <row r="280" spans="2:10" x14ac:dyDescent="0.25">
      <c r="B280" s="187"/>
      <c r="C280" s="96"/>
      <c r="D280" s="73">
        <v>414</v>
      </c>
      <c r="E280" s="47"/>
      <c r="F280" s="73" t="s">
        <v>68</v>
      </c>
      <c r="G280" s="74">
        <f>G281+G282+G283+G285+G286+G284</f>
        <v>60000</v>
      </c>
      <c r="H280" s="6"/>
      <c r="J280"/>
    </row>
    <row r="281" spans="2:10" x14ac:dyDescent="0.25">
      <c r="B281" s="187"/>
      <c r="C281" s="96" t="s">
        <v>150</v>
      </c>
      <c r="D281" s="189"/>
      <c r="E281" s="47" t="s">
        <v>69</v>
      </c>
      <c r="F281" s="48" t="s">
        <v>70</v>
      </c>
      <c r="G281" s="75">
        <v>6500</v>
      </c>
      <c r="H281" s="6"/>
      <c r="J281"/>
    </row>
    <row r="282" spans="2:10" x14ac:dyDescent="0.25">
      <c r="B282" s="187"/>
      <c r="C282" s="96" t="s">
        <v>150</v>
      </c>
      <c r="D282" s="190"/>
      <c r="E282" s="47" t="s">
        <v>71</v>
      </c>
      <c r="F282" s="48" t="s">
        <v>72</v>
      </c>
      <c r="G282" s="75">
        <v>13000</v>
      </c>
      <c r="H282" s="6"/>
      <c r="J282"/>
    </row>
    <row r="283" spans="2:10" x14ac:dyDescent="0.25">
      <c r="B283" s="187"/>
      <c r="C283" s="96" t="s">
        <v>304</v>
      </c>
      <c r="D283" s="190"/>
      <c r="E283" s="47" t="s">
        <v>73</v>
      </c>
      <c r="F283" s="48" t="s">
        <v>152</v>
      </c>
      <c r="G283" s="75">
        <v>5500</v>
      </c>
      <c r="H283" s="6"/>
      <c r="J283"/>
    </row>
    <row r="284" spans="2:10" x14ac:dyDescent="0.25">
      <c r="B284" s="187"/>
      <c r="C284" s="96" t="s">
        <v>150</v>
      </c>
      <c r="D284" s="190"/>
      <c r="E284" s="47" t="s">
        <v>79</v>
      </c>
      <c r="F284" s="48" t="s">
        <v>247</v>
      </c>
      <c r="G284" s="75">
        <v>25000</v>
      </c>
      <c r="H284" s="6"/>
      <c r="J284"/>
    </row>
    <row r="285" spans="2:10" x14ac:dyDescent="0.25">
      <c r="B285" s="187"/>
      <c r="C285" s="96" t="s">
        <v>150</v>
      </c>
      <c r="D285" s="190"/>
      <c r="E285" s="47" t="s">
        <v>81</v>
      </c>
      <c r="F285" s="48" t="s">
        <v>82</v>
      </c>
      <c r="G285" s="75">
        <v>1000</v>
      </c>
      <c r="H285" s="6"/>
      <c r="J285"/>
    </row>
    <row r="286" spans="2:10" x14ac:dyDescent="0.25">
      <c r="B286" s="187"/>
      <c r="C286" s="96" t="s">
        <v>150</v>
      </c>
      <c r="D286" s="191"/>
      <c r="E286" s="47" t="s">
        <v>83</v>
      </c>
      <c r="F286" s="48" t="s">
        <v>154</v>
      </c>
      <c r="G286" s="75">
        <v>9000</v>
      </c>
      <c r="H286" s="6"/>
      <c r="J286"/>
    </row>
    <row r="287" spans="2:10" x14ac:dyDescent="0.25">
      <c r="B287" s="187"/>
      <c r="C287" s="96"/>
      <c r="D287" s="73">
        <v>415</v>
      </c>
      <c r="E287" s="47"/>
      <c r="F287" s="73" t="s">
        <v>85</v>
      </c>
      <c r="G287" s="74">
        <f>G288+G289</f>
        <v>4500</v>
      </c>
      <c r="H287" s="6"/>
      <c r="J287"/>
    </row>
    <row r="288" spans="2:10" x14ac:dyDescent="0.25">
      <c r="B288" s="187"/>
      <c r="C288" s="96" t="s">
        <v>150</v>
      </c>
      <c r="D288" s="189"/>
      <c r="E288" s="47" t="s">
        <v>88</v>
      </c>
      <c r="F288" s="48" t="s">
        <v>155</v>
      </c>
      <c r="G288" s="75">
        <v>1000</v>
      </c>
      <c r="H288" s="6"/>
      <c r="J288"/>
    </row>
    <row r="289" spans="2:10" x14ac:dyDescent="0.25">
      <c r="B289" s="187"/>
      <c r="C289" s="96" t="s">
        <v>150</v>
      </c>
      <c r="D289" s="191"/>
      <c r="E289" s="47" t="s">
        <v>88</v>
      </c>
      <c r="F289" s="48" t="s">
        <v>156</v>
      </c>
      <c r="G289" s="75">
        <v>3500</v>
      </c>
      <c r="H289" s="6"/>
      <c r="J289"/>
    </row>
    <row r="290" spans="2:10" x14ac:dyDescent="0.25">
      <c r="B290" s="187"/>
      <c r="C290" s="96"/>
      <c r="D290" s="73">
        <v>419</v>
      </c>
      <c r="E290" s="47"/>
      <c r="F290" s="73" t="s">
        <v>96</v>
      </c>
      <c r="G290" s="74">
        <f>G292+G293+G294+G291</f>
        <v>24900</v>
      </c>
      <c r="H290" s="6"/>
      <c r="J290"/>
    </row>
    <row r="291" spans="2:10" x14ac:dyDescent="0.25">
      <c r="B291" s="187"/>
      <c r="C291" s="96" t="s">
        <v>150</v>
      </c>
      <c r="D291" s="102"/>
      <c r="E291" s="47" t="s">
        <v>294</v>
      </c>
      <c r="F291" s="103" t="s">
        <v>295</v>
      </c>
      <c r="G291" s="76">
        <v>5900</v>
      </c>
      <c r="H291" s="6"/>
      <c r="J291"/>
    </row>
    <row r="292" spans="2:10" x14ac:dyDescent="0.25">
      <c r="B292" s="187"/>
      <c r="C292" s="96" t="s">
        <v>150</v>
      </c>
      <c r="D292" s="189"/>
      <c r="E292" s="47" t="s">
        <v>102</v>
      </c>
      <c r="F292" s="48" t="s">
        <v>96</v>
      </c>
      <c r="G292" s="75">
        <v>5000</v>
      </c>
      <c r="H292" s="6"/>
      <c r="J292"/>
    </row>
    <row r="293" spans="2:10" x14ac:dyDescent="0.25">
      <c r="B293" s="187"/>
      <c r="C293" s="96" t="s">
        <v>150</v>
      </c>
      <c r="D293" s="191"/>
      <c r="E293" s="47" t="s">
        <v>102</v>
      </c>
      <c r="F293" s="48" t="s">
        <v>157</v>
      </c>
      <c r="G293" s="75">
        <v>1000</v>
      </c>
      <c r="H293" s="6"/>
      <c r="J293"/>
    </row>
    <row r="294" spans="2:10" x14ac:dyDescent="0.25">
      <c r="B294" s="187"/>
      <c r="C294" s="96" t="s">
        <v>150</v>
      </c>
      <c r="D294" s="98"/>
      <c r="E294" s="47" t="s">
        <v>102</v>
      </c>
      <c r="F294" s="48" t="s">
        <v>378</v>
      </c>
      <c r="G294" s="75">
        <v>13000</v>
      </c>
      <c r="H294" s="6"/>
      <c r="J294"/>
    </row>
    <row r="295" spans="2:10" x14ac:dyDescent="0.25">
      <c r="B295" s="187"/>
      <c r="C295" s="96"/>
      <c r="D295" s="73">
        <v>431</v>
      </c>
      <c r="E295" s="47"/>
      <c r="F295" s="73" t="s">
        <v>158</v>
      </c>
      <c r="G295" s="74">
        <f>G296+G297+G298+G299+G300</f>
        <v>141000</v>
      </c>
      <c r="H295" s="6"/>
      <c r="J295"/>
    </row>
    <row r="296" spans="2:10" x14ac:dyDescent="0.25">
      <c r="B296" s="187"/>
      <c r="C296" s="96" t="s">
        <v>323</v>
      </c>
      <c r="D296" s="194"/>
      <c r="E296" s="47" t="s">
        <v>255</v>
      </c>
      <c r="F296" s="48" t="s">
        <v>159</v>
      </c>
      <c r="G296" s="75">
        <v>13000</v>
      </c>
      <c r="H296" s="6"/>
      <c r="J296"/>
    </row>
    <row r="297" spans="2:10" x14ac:dyDescent="0.25">
      <c r="B297" s="187"/>
      <c r="C297" s="96" t="s">
        <v>305</v>
      </c>
      <c r="D297" s="190"/>
      <c r="E297" s="47" t="s">
        <v>115</v>
      </c>
      <c r="F297" s="48" t="s">
        <v>161</v>
      </c>
      <c r="G297" s="75">
        <v>90000</v>
      </c>
      <c r="H297" s="6"/>
      <c r="J297"/>
    </row>
    <row r="298" spans="2:10" x14ac:dyDescent="0.25">
      <c r="B298" s="187"/>
      <c r="C298" s="96" t="s">
        <v>323</v>
      </c>
      <c r="D298" s="190"/>
      <c r="E298" s="47" t="s">
        <v>117</v>
      </c>
      <c r="F298" s="48" t="s">
        <v>162</v>
      </c>
      <c r="G298" s="75">
        <v>15000</v>
      </c>
      <c r="H298" s="6"/>
      <c r="J298"/>
    </row>
    <row r="299" spans="2:10" x14ac:dyDescent="0.25">
      <c r="B299" s="187"/>
      <c r="C299" s="96" t="s">
        <v>150</v>
      </c>
      <c r="D299" s="190"/>
      <c r="E299" s="47" t="s">
        <v>117</v>
      </c>
      <c r="F299" s="48" t="s">
        <v>163</v>
      </c>
      <c r="G299" s="75">
        <v>5000</v>
      </c>
      <c r="H299" s="6"/>
      <c r="J299"/>
    </row>
    <row r="300" spans="2:10" x14ac:dyDescent="0.25">
      <c r="B300" s="187"/>
      <c r="C300" s="96" t="s">
        <v>150</v>
      </c>
      <c r="D300" s="97"/>
      <c r="E300" s="47" t="s">
        <v>119</v>
      </c>
      <c r="F300" s="48" t="s">
        <v>160</v>
      </c>
      <c r="G300" s="75">
        <v>18000</v>
      </c>
      <c r="H300" s="6"/>
      <c r="J300"/>
    </row>
    <row r="301" spans="2:10" x14ac:dyDescent="0.25">
      <c r="B301" s="187"/>
      <c r="C301" s="96"/>
      <c r="D301" s="73">
        <v>463</v>
      </c>
      <c r="E301" s="47"/>
      <c r="F301" s="73" t="s">
        <v>135</v>
      </c>
      <c r="G301" s="74">
        <f>G302</f>
        <v>100000</v>
      </c>
      <c r="H301" s="6"/>
      <c r="J301"/>
    </row>
    <row r="302" spans="2:10" x14ac:dyDescent="0.25">
      <c r="B302" s="187"/>
      <c r="C302" s="96" t="s">
        <v>150</v>
      </c>
      <c r="D302" s="48"/>
      <c r="E302" s="47" t="s">
        <v>136</v>
      </c>
      <c r="F302" s="48" t="s">
        <v>135</v>
      </c>
      <c r="G302" s="75">
        <v>100000</v>
      </c>
      <c r="H302" s="6"/>
      <c r="J302"/>
    </row>
    <row r="303" spans="2:10" x14ac:dyDescent="0.25">
      <c r="B303" s="187"/>
      <c r="C303" s="96"/>
      <c r="D303" s="73">
        <v>471</v>
      </c>
      <c r="E303" s="47"/>
      <c r="F303" s="73" t="s">
        <v>139</v>
      </c>
      <c r="G303" s="74">
        <f>G304</f>
        <v>120000</v>
      </c>
      <c r="H303" s="6"/>
      <c r="J303"/>
    </row>
    <row r="304" spans="2:10" x14ac:dyDescent="0.25">
      <c r="B304" s="187"/>
      <c r="C304" s="96" t="s">
        <v>202</v>
      </c>
      <c r="D304" s="48"/>
      <c r="E304" s="47" t="s">
        <v>140</v>
      </c>
      <c r="F304" s="48" t="s">
        <v>139</v>
      </c>
      <c r="G304" s="75">
        <v>120000</v>
      </c>
      <c r="H304" s="6"/>
      <c r="J304"/>
    </row>
    <row r="305" spans="2:10" x14ac:dyDescent="0.25">
      <c r="B305" s="187"/>
      <c r="C305" s="96"/>
      <c r="D305" s="73">
        <v>472</v>
      </c>
      <c r="E305" s="47"/>
      <c r="F305" s="73" t="s">
        <v>141</v>
      </c>
      <c r="G305" s="74">
        <f>G306</f>
        <v>20000</v>
      </c>
      <c r="H305" s="6"/>
      <c r="J305"/>
    </row>
    <row r="306" spans="2:10" x14ac:dyDescent="0.25">
      <c r="B306" s="187"/>
      <c r="C306" s="96" t="s">
        <v>202</v>
      </c>
      <c r="D306" s="48"/>
      <c r="E306" s="47" t="s">
        <v>142</v>
      </c>
      <c r="F306" s="48" t="s">
        <v>141</v>
      </c>
      <c r="G306" s="75">
        <v>20000</v>
      </c>
      <c r="H306" s="6"/>
      <c r="J306"/>
    </row>
    <row r="307" spans="2:10" ht="15.75" thickBot="1" x14ac:dyDescent="0.3">
      <c r="B307" s="188"/>
      <c r="C307" s="105"/>
      <c r="D307" s="106"/>
      <c r="E307" s="82"/>
      <c r="F307" s="107" t="s">
        <v>164</v>
      </c>
      <c r="G307" s="83">
        <f>G268+G276+G280+G287++G290+G295+G301+G303+G305+G274</f>
        <v>666400</v>
      </c>
      <c r="H307" s="6"/>
      <c r="J307"/>
    </row>
    <row r="308" spans="2:10" x14ac:dyDescent="0.25">
      <c r="B308" s="1"/>
      <c r="C308" s="72"/>
      <c r="D308" s="30"/>
      <c r="E308" s="31"/>
      <c r="F308" s="80"/>
      <c r="G308" s="8"/>
      <c r="H308" s="8"/>
      <c r="I308" s="8"/>
      <c r="J308" s="8"/>
    </row>
    <row r="309" spans="2:10" x14ac:dyDescent="0.25">
      <c r="B309" s="30"/>
      <c r="C309" s="30"/>
      <c r="D309" s="30"/>
      <c r="E309" s="31"/>
      <c r="F309" s="80"/>
    </row>
    <row r="310" spans="2:10" ht="15.75" x14ac:dyDescent="0.25">
      <c r="B310" s="30"/>
      <c r="C310" s="195" t="s">
        <v>165</v>
      </c>
      <c r="D310" s="195"/>
      <c r="E310" s="195"/>
      <c r="F310" s="195"/>
    </row>
    <row r="311" spans="2:10" ht="16.5" thickBot="1" x14ac:dyDescent="0.3">
      <c r="B311" s="30"/>
      <c r="C311" s="88"/>
      <c r="D311" s="88"/>
      <c r="E311" s="88"/>
      <c r="F311" s="88"/>
    </row>
    <row r="312" spans="2:10" ht="15" customHeight="1" x14ac:dyDescent="0.25">
      <c r="B312" s="34" t="s">
        <v>147</v>
      </c>
      <c r="C312" s="64" t="s">
        <v>166</v>
      </c>
      <c r="D312" s="89" t="s">
        <v>2</v>
      </c>
      <c r="E312" s="90" t="s">
        <v>2</v>
      </c>
      <c r="F312" s="65" t="s">
        <v>4</v>
      </c>
      <c r="G312" s="208" t="s">
        <v>332</v>
      </c>
      <c r="H312" s="6"/>
      <c r="J312"/>
    </row>
    <row r="313" spans="2:10" ht="15.75" thickBot="1" x14ac:dyDescent="0.3">
      <c r="B313" s="37" t="s">
        <v>3</v>
      </c>
      <c r="C313" s="67" t="s">
        <v>3</v>
      </c>
      <c r="D313" s="91" t="s">
        <v>3</v>
      </c>
      <c r="E313" s="92" t="s">
        <v>3</v>
      </c>
      <c r="F313" s="68"/>
      <c r="G313" s="209"/>
      <c r="H313" s="6"/>
      <c r="J313"/>
    </row>
    <row r="314" spans="2:10" x14ac:dyDescent="0.25">
      <c r="B314" s="108"/>
      <c r="C314" s="109"/>
      <c r="D314" s="109"/>
      <c r="E314" s="109"/>
      <c r="F314" s="109"/>
      <c r="G314" s="110"/>
      <c r="H314" s="6"/>
      <c r="J314"/>
    </row>
    <row r="315" spans="2:10" x14ac:dyDescent="0.25">
      <c r="B315" s="93" t="s">
        <v>167</v>
      </c>
      <c r="C315" s="40"/>
      <c r="D315" s="94"/>
      <c r="E315" s="40"/>
      <c r="F315" s="78"/>
      <c r="G315" s="111"/>
      <c r="H315" s="6"/>
      <c r="J315"/>
    </row>
    <row r="316" spans="2:10" x14ac:dyDescent="0.25">
      <c r="B316" s="186"/>
      <c r="C316" s="47"/>
      <c r="D316" s="73">
        <v>411</v>
      </c>
      <c r="E316" s="47"/>
      <c r="F316" s="73" t="s">
        <v>45</v>
      </c>
      <c r="G316" s="74">
        <f>G317+G318+G319+G320+G321</f>
        <v>113050</v>
      </c>
      <c r="H316" s="6"/>
      <c r="J316"/>
    </row>
    <row r="317" spans="2:10" x14ac:dyDescent="0.25">
      <c r="B317" s="187"/>
      <c r="C317" s="96" t="s">
        <v>150</v>
      </c>
      <c r="D317" s="189"/>
      <c r="E317" s="47" t="s">
        <v>46</v>
      </c>
      <c r="F317" s="48" t="s">
        <v>47</v>
      </c>
      <c r="G317" s="75">
        <v>95000</v>
      </c>
      <c r="H317" s="6"/>
      <c r="J317"/>
    </row>
    <row r="318" spans="2:10" x14ac:dyDescent="0.25">
      <c r="B318" s="187"/>
      <c r="C318" s="96" t="s">
        <v>150</v>
      </c>
      <c r="D318" s="190"/>
      <c r="E318" s="47" t="s">
        <v>48</v>
      </c>
      <c r="F318" s="48" t="s">
        <v>49</v>
      </c>
      <c r="G318" s="75">
        <v>2400</v>
      </c>
      <c r="H318" s="6"/>
      <c r="J318"/>
    </row>
    <row r="319" spans="2:10" x14ac:dyDescent="0.25">
      <c r="B319" s="187"/>
      <c r="C319" s="96" t="s">
        <v>150</v>
      </c>
      <c r="D319" s="190"/>
      <c r="E319" s="47" t="s">
        <v>50</v>
      </c>
      <c r="F319" s="48" t="s">
        <v>51</v>
      </c>
      <c r="G319" s="75">
        <v>11200</v>
      </c>
      <c r="H319" s="6"/>
      <c r="J319"/>
    </row>
    <row r="320" spans="2:10" x14ac:dyDescent="0.25">
      <c r="B320" s="187"/>
      <c r="C320" s="96" t="s">
        <v>150</v>
      </c>
      <c r="D320" s="190"/>
      <c r="E320" s="47" t="s">
        <v>52</v>
      </c>
      <c r="F320" s="48" t="s">
        <v>53</v>
      </c>
      <c r="G320" s="75">
        <v>4200</v>
      </c>
      <c r="H320" s="6"/>
      <c r="J320"/>
    </row>
    <row r="321" spans="2:10" x14ac:dyDescent="0.25">
      <c r="B321" s="187"/>
      <c r="C321" s="96" t="s">
        <v>150</v>
      </c>
      <c r="D321" s="191"/>
      <c r="E321" s="47" t="s">
        <v>54</v>
      </c>
      <c r="F321" s="48" t="s">
        <v>55</v>
      </c>
      <c r="G321" s="75">
        <v>250</v>
      </c>
      <c r="H321" s="6"/>
      <c r="J321"/>
    </row>
    <row r="322" spans="2:10" x14ac:dyDescent="0.25">
      <c r="B322" s="187"/>
      <c r="C322" s="96"/>
      <c r="D322" s="73">
        <v>412</v>
      </c>
      <c r="E322" s="47"/>
      <c r="F322" s="73" t="s">
        <v>56</v>
      </c>
      <c r="G322" s="74">
        <f>G324+G323</f>
        <v>85450</v>
      </c>
      <c r="H322" s="6"/>
      <c r="J322"/>
    </row>
    <row r="323" spans="2:10" x14ac:dyDescent="0.25">
      <c r="B323" s="187"/>
      <c r="C323" s="96" t="s">
        <v>150</v>
      </c>
      <c r="D323" s="99"/>
      <c r="E323" s="101" t="s">
        <v>336</v>
      </c>
      <c r="F323" s="54" t="s">
        <v>337</v>
      </c>
      <c r="G323" s="75">
        <v>450</v>
      </c>
      <c r="H323" s="6"/>
      <c r="J323"/>
    </row>
    <row r="324" spans="2:10" x14ac:dyDescent="0.25">
      <c r="B324" s="187"/>
      <c r="C324" s="96" t="s">
        <v>150</v>
      </c>
      <c r="D324" s="48"/>
      <c r="E324" s="47" t="s">
        <v>57</v>
      </c>
      <c r="F324" s="48" t="s">
        <v>58</v>
      </c>
      <c r="G324" s="75">
        <v>85000</v>
      </c>
      <c r="H324" s="6"/>
      <c r="J324" s="9"/>
    </row>
    <row r="325" spans="2:10" x14ac:dyDescent="0.25">
      <c r="B325" s="187"/>
      <c r="C325" s="96"/>
      <c r="D325" s="73">
        <v>413</v>
      </c>
      <c r="E325" s="47"/>
      <c r="F325" s="73" t="s">
        <v>59</v>
      </c>
      <c r="G325" s="74">
        <f>G326+G327</f>
        <v>5500</v>
      </c>
      <c r="H325" s="6"/>
      <c r="J325"/>
    </row>
    <row r="326" spans="2:10" x14ac:dyDescent="0.25">
      <c r="B326" s="187"/>
      <c r="C326" s="96" t="s">
        <v>150</v>
      </c>
      <c r="D326" s="189"/>
      <c r="E326" s="47" t="s">
        <v>60</v>
      </c>
      <c r="F326" s="48" t="s">
        <v>61</v>
      </c>
      <c r="G326" s="75">
        <v>3500</v>
      </c>
      <c r="H326" s="6"/>
      <c r="J326" s="9"/>
    </row>
    <row r="327" spans="2:10" x14ac:dyDescent="0.25">
      <c r="B327" s="187"/>
      <c r="C327" s="96" t="s">
        <v>303</v>
      </c>
      <c r="D327" s="191"/>
      <c r="E327" s="47" t="s">
        <v>66</v>
      </c>
      <c r="F327" s="48" t="s">
        <v>67</v>
      </c>
      <c r="G327" s="75">
        <v>2000</v>
      </c>
      <c r="H327" s="6"/>
      <c r="J327" s="9"/>
    </row>
    <row r="328" spans="2:10" x14ac:dyDescent="0.25">
      <c r="B328" s="187"/>
      <c r="C328" s="96"/>
      <c r="D328" s="73">
        <v>414</v>
      </c>
      <c r="E328" s="47"/>
      <c r="F328" s="73" t="s">
        <v>68</v>
      </c>
      <c r="G328" s="74">
        <f>G329+G330+G334+G331+G335+G332+G333+G336</f>
        <v>17800</v>
      </c>
      <c r="H328" s="6"/>
    </row>
    <row r="329" spans="2:10" x14ac:dyDescent="0.25">
      <c r="B329" s="187"/>
      <c r="C329" s="96" t="s">
        <v>150</v>
      </c>
      <c r="D329" s="189"/>
      <c r="E329" s="47" t="s">
        <v>69</v>
      </c>
      <c r="F329" s="48" t="s">
        <v>70</v>
      </c>
      <c r="G329" s="75">
        <v>2500</v>
      </c>
      <c r="H329" s="6"/>
      <c r="J329"/>
    </row>
    <row r="330" spans="2:10" x14ac:dyDescent="0.25">
      <c r="B330" s="187"/>
      <c r="C330" s="96" t="s">
        <v>150</v>
      </c>
      <c r="D330" s="190"/>
      <c r="E330" s="47" t="s">
        <v>71</v>
      </c>
      <c r="F330" s="48" t="s">
        <v>72</v>
      </c>
      <c r="G330" s="75">
        <v>3500</v>
      </c>
      <c r="H330" s="6"/>
      <c r="J330"/>
    </row>
    <row r="331" spans="2:10" ht="25.5" customHeight="1" x14ac:dyDescent="0.25">
      <c r="B331" s="187"/>
      <c r="C331" s="96" t="s">
        <v>150</v>
      </c>
      <c r="D331" s="190"/>
      <c r="E331" s="47" t="s">
        <v>71</v>
      </c>
      <c r="F331" s="180" t="s">
        <v>380</v>
      </c>
      <c r="G331" s="75">
        <v>3000</v>
      </c>
      <c r="H331" s="6"/>
      <c r="J331"/>
    </row>
    <row r="332" spans="2:10" x14ac:dyDescent="0.25">
      <c r="B332" s="187"/>
      <c r="C332" s="96" t="s">
        <v>150</v>
      </c>
      <c r="D332" s="190"/>
      <c r="E332" s="47" t="s">
        <v>71</v>
      </c>
      <c r="F332" s="48" t="s">
        <v>168</v>
      </c>
      <c r="G332" s="75">
        <v>2000</v>
      </c>
      <c r="H332" s="6"/>
      <c r="J332"/>
    </row>
    <row r="333" spans="2:10" x14ac:dyDescent="0.25">
      <c r="B333" s="187"/>
      <c r="C333" s="96" t="s">
        <v>150</v>
      </c>
      <c r="D333" s="190"/>
      <c r="E333" s="47" t="s">
        <v>71</v>
      </c>
      <c r="F333" s="48" t="s">
        <v>169</v>
      </c>
      <c r="G333" s="75">
        <v>2000</v>
      </c>
      <c r="H333" s="6"/>
      <c r="J333"/>
    </row>
    <row r="334" spans="2:10" x14ac:dyDescent="0.25">
      <c r="B334" s="187"/>
      <c r="C334" s="96" t="s">
        <v>304</v>
      </c>
      <c r="D334" s="190"/>
      <c r="E334" s="47" t="s">
        <v>73</v>
      </c>
      <c r="F334" s="48" t="s">
        <v>170</v>
      </c>
      <c r="G334" s="75">
        <v>1500</v>
      </c>
      <c r="H334" s="6"/>
      <c r="J334"/>
    </row>
    <row r="335" spans="2:10" x14ac:dyDescent="0.25">
      <c r="B335" s="187"/>
      <c r="C335" s="96" t="s">
        <v>150</v>
      </c>
      <c r="D335" s="191"/>
      <c r="E335" s="47" t="s">
        <v>83</v>
      </c>
      <c r="F335" s="48" t="s">
        <v>171</v>
      </c>
      <c r="G335" s="75">
        <v>3000</v>
      </c>
      <c r="H335" s="6"/>
      <c r="J335"/>
    </row>
    <row r="336" spans="2:10" x14ac:dyDescent="0.25">
      <c r="B336" s="187"/>
      <c r="C336" s="96" t="s">
        <v>150</v>
      </c>
      <c r="D336" s="98"/>
      <c r="E336" s="47" t="s">
        <v>83</v>
      </c>
      <c r="F336" s="48" t="s">
        <v>172</v>
      </c>
      <c r="G336" s="75">
        <v>300</v>
      </c>
      <c r="H336" s="6"/>
      <c r="J336"/>
    </row>
    <row r="337" spans="2:10" x14ac:dyDescent="0.25">
      <c r="B337" s="187"/>
      <c r="C337" s="96"/>
      <c r="D337" s="73">
        <v>415</v>
      </c>
      <c r="E337" s="47"/>
      <c r="F337" s="73" t="s">
        <v>85</v>
      </c>
      <c r="G337" s="74">
        <f>G339+G338</f>
        <v>2000</v>
      </c>
      <c r="H337" s="6"/>
      <c r="J337"/>
    </row>
    <row r="338" spans="2:10" x14ac:dyDescent="0.25">
      <c r="B338" s="187"/>
      <c r="C338" s="96" t="s">
        <v>150</v>
      </c>
      <c r="D338" s="112"/>
      <c r="E338" s="47" t="s">
        <v>88</v>
      </c>
      <c r="F338" s="103" t="s">
        <v>155</v>
      </c>
      <c r="G338" s="76">
        <v>500</v>
      </c>
      <c r="H338" s="6"/>
      <c r="J338"/>
    </row>
    <row r="339" spans="2:10" x14ac:dyDescent="0.25">
      <c r="B339" s="187"/>
      <c r="C339" s="96" t="s">
        <v>150</v>
      </c>
      <c r="D339" s="98"/>
      <c r="E339" s="47" t="s">
        <v>88</v>
      </c>
      <c r="F339" s="78" t="s">
        <v>156</v>
      </c>
      <c r="G339" s="75">
        <v>1500</v>
      </c>
      <c r="H339" s="6"/>
      <c r="J339"/>
    </row>
    <row r="340" spans="2:10" x14ac:dyDescent="0.25">
      <c r="B340" s="187"/>
      <c r="C340" s="96"/>
      <c r="D340" s="73">
        <v>419</v>
      </c>
      <c r="E340" s="47"/>
      <c r="F340" s="112" t="s">
        <v>96</v>
      </c>
      <c r="G340" s="74">
        <f>G341+G342</f>
        <v>1300</v>
      </c>
      <c r="H340" s="6"/>
      <c r="J340"/>
    </row>
    <row r="341" spans="2:10" x14ac:dyDescent="0.25">
      <c r="B341" s="187"/>
      <c r="C341" s="96" t="s">
        <v>150</v>
      </c>
      <c r="D341" s="97"/>
      <c r="E341" s="47" t="s">
        <v>102</v>
      </c>
      <c r="F341" s="78" t="s">
        <v>157</v>
      </c>
      <c r="G341" s="75">
        <v>1000</v>
      </c>
      <c r="H341" s="6"/>
      <c r="J341"/>
    </row>
    <row r="342" spans="2:10" x14ac:dyDescent="0.25">
      <c r="B342" s="187"/>
      <c r="C342" s="96" t="s">
        <v>150</v>
      </c>
      <c r="D342" s="97"/>
      <c r="E342" s="47" t="s">
        <v>102</v>
      </c>
      <c r="F342" s="78" t="s">
        <v>335</v>
      </c>
      <c r="G342" s="75">
        <v>300</v>
      </c>
      <c r="H342" s="6"/>
      <c r="J342"/>
    </row>
    <row r="343" spans="2:10" x14ac:dyDescent="0.25">
      <c r="B343" s="187"/>
      <c r="C343" s="96"/>
      <c r="D343" s="73">
        <v>431</v>
      </c>
      <c r="E343" s="47"/>
      <c r="F343" s="112" t="s">
        <v>158</v>
      </c>
      <c r="G343" s="74">
        <f>G344+G345+G346+G347+G348</f>
        <v>135726.60999999999</v>
      </c>
      <c r="H343" s="6"/>
    </row>
    <row r="344" spans="2:10" x14ac:dyDescent="0.25">
      <c r="B344" s="187"/>
      <c r="C344" s="96" t="s">
        <v>306</v>
      </c>
      <c r="D344" s="189"/>
      <c r="E344" s="47" t="s">
        <v>113</v>
      </c>
      <c r="F344" s="78" t="s">
        <v>174</v>
      </c>
      <c r="G344" s="75">
        <v>107933.28</v>
      </c>
      <c r="H344" s="6"/>
      <c r="J344"/>
    </row>
    <row r="345" spans="2:10" x14ac:dyDescent="0.25">
      <c r="B345" s="187"/>
      <c r="C345" s="113" t="s">
        <v>306</v>
      </c>
      <c r="D345" s="191"/>
      <c r="E345" s="40" t="s">
        <v>113</v>
      </c>
      <c r="F345" s="78" t="s">
        <v>175</v>
      </c>
      <c r="G345" s="75">
        <v>10793.33</v>
      </c>
      <c r="H345" s="6"/>
      <c r="J345"/>
    </row>
    <row r="346" spans="2:10" x14ac:dyDescent="0.25">
      <c r="B346" s="187"/>
      <c r="C346" s="113" t="s">
        <v>306</v>
      </c>
      <c r="D346" s="98"/>
      <c r="E346" s="40" t="s">
        <v>113</v>
      </c>
      <c r="F346" s="78" t="s">
        <v>176</v>
      </c>
      <c r="G346" s="75">
        <v>4000</v>
      </c>
      <c r="H346" s="6"/>
      <c r="J346"/>
    </row>
    <row r="347" spans="2:10" x14ac:dyDescent="0.25">
      <c r="B347" s="187"/>
      <c r="C347" s="113" t="s">
        <v>306</v>
      </c>
      <c r="D347" s="98"/>
      <c r="E347" s="40" t="s">
        <v>113</v>
      </c>
      <c r="F347" s="78" t="s">
        <v>177</v>
      </c>
      <c r="G347" s="75">
        <v>3000</v>
      </c>
      <c r="H347" s="6"/>
      <c r="J347"/>
    </row>
    <row r="348" spans="2:10" x14ac:dyDescent="0.25">
      <c r="B348" s="187"/>
      <c r="C348" s="113" t="s">
        <v>150</v>
      </c>
      <c r="D348" s="98"/>
      <c r="E348" s="40" t="s">
        <v>119</v>
      </c>
      <c r="F348" s="78" t="s">
        <v>173</v>
      </c>
      <c r="G348" s="75">
        <v>10000</v>
      </c>
      <c r="H348" s="6"/>
      <c r="J348"/>
    </row>
    <row r="349" spans="2:10" x14ac:dyDescent="0.25">
      <c r="B349" s="187"/>
      <c r="C349" s="113"/>
      <c r="D349" s="112">
        <v>463</v>
      </c>
      <c r="E349" s="40"/>
      <c r="F349" s="112" t="s">
        <v>135</v>
      </c>
      <c r="G349" s="74">
        <f>G350</f>
        <v>27000</v>
      </c>
      <c r="H349" s="6"/>
      <c r="J349"/>
    </row>
    <row r="350" spans="2:10" x14ac:dyDescent="0.25">
      <c r="B350" s="187"/>
      <c r="C350" s="113" t="s">
        <v>150</v>
      </c>
      <c r="D350" s="78"/>
      <c r="E350" s="40" t="s">
        <v>136</v>
      </c>
      <c r="F350" s="78" t="s">
        <v>135</v>
      </c>
      <c r="G350" s="75">
        <v>27000</v>
      </c>
      <c r="H350" s="6"/>
      <c r="J350"/>
    </row>
    <row r="351" spans="2:10" ht="15.75" thickBot="1" x14ac:dyDescent="0.3">
      <c r="B351" s="188"/>
      <c r="C351" s="114"/>
      <c r="D351" s="115"/>
      <c r="E351" s="92"/>
      <c r="F351" s="116" t="s">
        <v>164</v>
      </c>
      <c r="G351" s="83">
        <f>G316+G322+G325+G328++G337+G340+G343+G349</f>
        <v>387826.61</v>
      </c>
      <c r="H351" s="6"/>
      <c r="J351"/>
    </row>
    <row r="352" spans="2:10" x14ac:dyDescent="0.25">
      <c r="B352" s="30"/>
      <c r="C352" s="30"/>
      <c r="D352" s="30"/>
      <c r="E352" s="31"/>
      <c r="F352" s="80"/>
    </row>
    <row r="353" spans="2:10" x14ac:dyDescent="0.25">
      <c r="B353" s="30"/>
      <c r="C353" s="30"/>
      <c r="D353" s="30"/>
      <c r="E353" s="31"/>
      <c r="F353" s="80"/>
    </row>
    <row r="354" spans="2:10" x14ac:dyDescent="0.25">
      <c r="B354" s="30"/>
      <c r="C354" s="30"/>
      <c r="D354" s="30"/>
      <c r="E354" s="31"/>
      <c r="F354" s="80"/>
    </row>
    <row r="355" spans="2:10" x14ac:dyDescent="0.25">
      <c r="B355" s="30"/>
      <c r="C355" s="30"/>
      <c r="D355" s="30"/>
      <c r="E355" s="31"/>
      <c r="F355" s="80"/>
    </row>
    <row r="356" spans="2:10" x14ac:dyDescent="0.25">
      <c r="B356" s="30"/>
      <c r="C356" s="30"/>
      <c r="D356" s="30"/>
      <c r="E356" s="31"/>
      <c r="F356" s="80"/>
    </row>
    <row r="357" spans="2:10" x14ac:dyDescent="0.25">
      <c r="B357" s="30"/>
      <c r="C357" s="30"/>
      <c r="D357" s="30"/>
      <c r="E357" s="31"/>
      <c r="F357" s="80"/>
    </row>
    <row r="358" spans="2:10" x14ac:dyDescent="0.25">
      <c r="B358" s="30"/>
      <c r="C358" s="30"/>
      <c r="D358" s="30"/>
      <c r="E358" s="31"/>
      <c r="F358" s="80"/>
    </row>
    <row r="359" spans="2:10" ht="19.5" thickBot="1" x14ac:dyDescent="0.35">
      <c r="B359" s="30"/>
      <c r="C359" s="195" t="s">
        <v>178</v>
      </c>
      <c r="D359" s="207"/>
      <c r="E359" s="207"/>
      <c r="F359" s="207"/>
    </row>
    <row r="360" spans="2:10" ht="15" customHeight="1" x14ac:dyDescent="0.25">
      <c r="B360" s="63" t="s">
        <v>147</v>
      </c>
      <c r="C360" s="90" t="s">
        <v>166</v>
      </c>
      <c r="D360" s="90" t="s">
        <v>2</v>
      </c>
      <c r="E360" s="90" t="s">
        <v>2</v>
      </c>
      <c r="F360" s="89" t="s">
        <v>4</v>
      </c>
      <c r="G360" s="208" t="s">
        <v>332</v>
      </c>
      <c r="H360" s="6"/>
      <c r="J360"/>
    </row>
    <row r="361" spans="2:10" ht="15.75" thickBot="1" x14ac:dyDescent="0.3">
      <c r="B361" s="66" t="s">
        <v>3</v>
      </c>
      <c r="C361" s="92" t="s">
        <v>3</v>
      </c>
      <c r="D361" s="92" t="s">
        <v>3</v>
      </c>
      <c r="E361" s="92" t="s">
        <v>3</v>
      </c>
      <c r="F361" s="118"/>
      <c r="G361" s="209"/>
      <c r="H361" s="6"/>
      <c r="J361"/>
    </row>
    <row r="362" spans="2:10" ht="9" customHeight="1" x14ac:dyDescent="0.25">
      <c r="B362" s="108"/>
      <c r="C362" s="109"/>
      <c r="D362" s="109"/>
      <c r="E362" s="109"/>
      <c r="F362" s="109"/>
      <c r="G362" s="110"/>
      <c r="H362" s="6"/>
      <c r="J362"/>
    </row>
    <row r="363" spans="2:10" x14ac:dyDescent="0.25">
      <c r="B363" s="93" t="s">
        <v>179</v>
      </c>
      <c r="C363" s="40"/>
      <c r="D363" s="94"/>
      <c r="E363" s="40"/>
      <c r="F363" s="78"/>
      <c r="G363" s="111"/>
      <c r="H363" s="6"/>
      <c r="J363"/>
    </row>
    <row r="364" spans="2:10" x14ac:dyDescent="0.25">
      <c r="B364" s="186"/>
      <c r="C364" s="47"/>
      <c r="D364" s="73">
        <v>411</v>
      </c>
      <c r="E364" s="47"/>
      <c r="F364" s="73" t="s">
        <v>45</v>
      </c>
      <c r="G364" s="74">
        <f>G365+G366+G367+G368+G369</f>
        <v>35700</v>
      </c>
      <c r="H364" s="6"/>
      <c r="J364"/>
    </row>
    <row r="365" spans="2:10" x14ac:dyDescent="0.25">
      <c r="B365" s="187"/>
      <c r="C365" s="96" t="s">
        <v>150</v>
      </c>
      <c r="D365" s="189"/>
      <c r="E365" s="47" t="s">
        <v>46</v>
      </c>
      <c r="F365" s="48" t="s">
        <v>47</v>
      </c>
      <c r="G365" s="75">
        <v>29500</v>
      </c>
      <c r="H365" s="6"/>
      <c r="J365"/>
    </row>
    <row r="366" spans="2:10" x14ac:dyDescent="0.25">
      <c r="B366" s="187"/>
      <c r="C366" s="96" t="s">
        <v>150</v>
      </c>
      <c r="D366" s="190"/>
      <c r="E366" s="47" t="s">
        <v>48</v>
      </c>
      <c r="F366" s="48" t="s">
        <v>49</v>
      </c>
      <c r="G366" s="75">
        <v>1200</v>
      </c>
      <c r="H366" s="6"/>
      <c r="J366"/>
    </row>
    <row r="367" spans="2:10" x14ac:dyDescent="0.25">
      <c r="B367" s="187"/>
      <c r="C367" s="96" t="s">
        <v>150</v>
      </c>
      <c r="D367" s="190"/>
      <c r="E367" s="47" t="s">
        <v>50</v>
      </c>
      <c r="F367" s="48" t="s">
        <v>51</v>
      </c>
      <c r="G367" s="75">
        <v>3600</v>
      </c>
      <c r="H367" s="6"/>
      <c r="J367"/>
    </row>
    <row r="368" spans="2:10" x14ac:dyDescent="0.25">
      <c r="B368" s="187"/>
      <c r="C368" s="96" t="s">
        <v>150</v>
      </c>
      <c r="D368" s="190"/>
      <c r="E368" s="47" t="s">
        <v>52</v>
      </c>
      <c r="F368" s="48" t="s">
        <v>53</v>
      </c>
      <c r="G368" s="75">
        <v>1300</v>
      </c>
      <c r="H368" s="6"/>
      <c r="J368"/>
    </row>
    <row r="369" spans="2:10" x14ac:dyDescent="0.25">
      <c r="B369" s="187"/>
      <c r="C369" s="96" t="s">
        <v>150</v>
      </c>
      <c r="D369" s="191"/>
      <c r="E369" s="47" t="s">
        <v>54</v>
      </c>
      <c r="F369" s="48" t="s">
        <v>55</v>
      </c>
      <c r="G369" s="75">
        <v>100</v>
      </c>
      <c r="H369" s="6"/>
      <c r="J369"/>
    </row>
    <row r="370" spans="2:10" x14ac:dyDescent="0.25">
      <c r="B370" s="187"/>
      <c r="C370" s="96"/>
      <c r="D370" s="99">
        <v>412</v>
      </c>
      <c r="E370" s="81"/>
      <c r="F370" s="73" t="s">
        <v>56</v>
      </c>
      <c r="G370" s="100">
        <f>G371</f>
        <v>110</v>
      </c>
      <c r="H370" s="6"/>
      <c r="J370"/>
    </row>
    <row r="371" spans="2:10" x14ac:dyDescent="0.25">
      <c r="B371" s="187"/>
      <c r="C371" s="96" t="s">
        <v>150</v>
      </c>
      <c r="D371" s="99"/>
      <c r="E371" s="101" t="s">
        <v>336</v>
      </c>
      <c r="F371" s="54" t="s">
        <v>337</v>
      </c>
      <c r="G371" s="75">
        <v>110</v>
      </c>
      <c r="H371" s="6"/>
      <c r="J371"/>
    </row>
    <row r="372" spans="2:10" x14ac:dyDescent="0.25">
      <c r="B372" s="187"/>
      <c r="C372" s="96"/>
      <c r="D372" s="73">
        <v>413</v>
      </c>
      <c r="E372" s="47"/>
      <c r="F372" s="73" t="s">
        <v>59</v>
      </c>
      <c r="G372" s="74">
        <f>G374+G373</f>
        <v>1000</v>
      </c>
      <c r="H372" s="6"/>
      <c r="J372"/>
    </row>
    <row r="373" spans="2:10" x14ac:dyDescent="0.25">
      <c r="B373" s="187"/>
      <c r="C373" s="96" t="s">
        <v>150</v>
      </c>
      <c r="D373" s="189"/>
      <c r="E373" s="47" t="s">
        <v>60</v>
      </c>
      <c r="F373" s="48" t="s">
        <v>61</v>
      </c>
      <c r="G373" s="75">
        <v>400</v>
      </c>
      <c r="H373" s="6"/>
      <c r="J373"/>
    </row>
    <row r="374" spans="2:10" x14ac:dyDescent="0.25">
      <c r="B374" s="187"/>
      <c r="C374" s="96" t="s">
        <v>303</v>
      </c>
      <c r="D374" s="191"/>
      <c r="E374" s="47" t="s">
        <v>66</v>
      </c>
      <c r="F374" s="48" t="s">
        <v>151</v>
      </c>
      <c r="G374" s="75">
        <v>600</v>
      </c>
      <c r="H374" s="6"/>
      <c r="J374"/>
    </row>
    <row r="375" spans="2:10" x14ac:dyDescent="0.25">
      <c r="B375" s="187"/>
      <c r="C375" s="96"/>
      <c r="D375" s="73">
        <v>414</v>
      </c>
      <c r="E375" s="47"/>
      <c r="F375" s="73" t="s">
        <v>68</v>
      </c>
      <c r="G375" s="74">
        <f>G376+G377+G378</f>
        <v>1300</v>
      </c>
      <c r="H375" s="6"/>
      <c r="J375"/>
    </row>
    <row r="376" spans="2:10" x14ac:dyDescent="0.25">
      <c r="B376" s="187"/>
      <c r="C376" s="96" t="s">
        <v>150</v>
      </c>
      <c r="D376" s="189"/>
      <c r="E376" s="47" t="s">
        <v>69</v>
      </c>
      <c r="F376" s="48" t="s">
        <v>70</v>
      </c>
      <c r="G376" s="75">
        <v>500</v>
      </c>
      <c r="H376" s="6"/>
      <c r="J376"/>
    </row>
    <row r="377" spans="2:10" x14ac:dyDescent="0.25">
      <c r="B377" s="187"/>
      <c r="C377" s="96" t="s">
        <v>150</v>
      </c>
      <c r="D377" s="190"/>
      <c r="E377" s="47" t="s">
        <v>71</v>
      </c>
      <c r="F377" s="48" t="s">
        <v>72</v>
      </c>
      <c r="G377" s="75">
        <v>300</v>
      </c>
      <c r="H377" s="6"/>
      <c r="J377"/>
    </row>
    <row r="378" spans="2:10" x14ac:dyDescent="0.25">
      <c r="B378" s="187"/>
      <c r="C378" s="96" t="s">
        <v>304</v>
      </c>
      <c r="D378" s="191"/>
      <c r="E378" s="47" t="s">
        <v>73</v>
      </c>
      <c r="F378" s="48" t="s">
        <v>170</v>
      </c>
      <c r="G378" s="75">
        <v>500</v>
      </c>
      <c r="H378" s="6"/>
      <c r="J378"/>
    </row>
    <row r="379" spans="2:10" x14ac:dyDescent="0.25">
      <c r="B379" s="187"/>
      <c r="C379" s="113"/>
      <c r="D379" s="119">
        <v>415</v>
      </c>
      <c r="E379" s="40"/>
      <c r="F379" s="112" t="s">
        <v>85</v>
      </c>
      <c r="G379" s="74">
        <f>G380</f>
        <v>150</v>
      </c>
      <c r="H379" s="6"/>
      <c r="J379"/>
    </row>
    <row r="380" spans="2:10" x14ac:dyDescent="0.25">
      <c r="B380" s="187"/>
      <c r="C380" s="113" t="s">
        <v>150</v>
      </c>
      <c r="D380" s="98"/>
      <c r="E380" s="40" t="s">
        <v>88</v>
      </c>
      <c r="F380" s="78" t="s">
        <v>155</v>
      </c>
      <c r="G380" s="75">
        <v>150</v>
      </c>
      <c r="H380" s="6"/>
      <c r="J380"/>
    </row>
    <row r="381" spans="2:10" x14ac:dyDescent="0.25">
      <c r="B381" s="187"/>
      <c r="C381" s="113"/>
      <c r="D381" s="119">
        <v>419</v>
      </c>
      <c r="E381" s="40"/>
      <c r="F381" s="112" t="s">
        <v>96</v>
      </c>
      <c r="G381" s="74">
        <f>G382</f>
        <v>1000</v>
      </c>
      <c r="H381" s="6"/>
      <c r="J381"/>
    </row>
    <row r="382" spans="2:10" x14ac:dyDescent="0.25">
      <c r="B382" s="187"/>
      <c r="C382" s="113" t="s">
        <v>150</v>
      </c>
      <c r="D382" s="98"/>
      <c r="E382" s="40" t="s">
        <v>102</v>
      </c>
      <c r="F382" s="78" t="s">
        <v>157</v>
      </c>
      <c r="G382" s="75">
        <v>1000</v>
      </c>
      <c r="H382" s="6"/>
      <c r="J382"/>
    </row>
    <row r="383" spans="2:10" x14ac:dyDescent="0.25">
      <c r="B383" s="187"/>
      <c r="C383" s="94"/>
      <c r="D383" s="112">
        <v>463</v>
      </c>
      <c r="E383" s="120"/>
      <c r="F383" s="112" t="s">
        <v>135</v>
      </c>
      <c r="G383" s="74">
        <f>G384</f>
        <v>26000</v>
      </c>
      <c r="H383" s="6"/>
      <c r="J383"/>
    </row>
    <row r="384" spans="2:10" x14ac:dyDescent="0.25">
      <c r="B384" s="187"/>
      <c r="C384" s="113" t="s">
        <v>150</v>
      </c>
      <c r="D384" s="78"/>
      <c r="E384" s="40" t="s">
        <v>136</v>
      </c>
      <c r="F384" s="78" t="s">
        <v>135</v>
      </c>
      <c r="G384" s="75">
        <v>26000</v>
      </c>
      <c r="H384" s="6"/>
      <c r="J384"/>
    </row>
    <row r="385" spans="2:10" ht="15.75" thickBot="1" x14ac:dyDescent="0.3">
      <c r="B385" s="188"/>
      <c r="C385" s="114"/>
      <c r="D385" s="115"/>
      <c r="E385" s="92"/>
      <c r="F385" s="116" t="s">
        <v>164</v>
      </c>
      <c r="G385" s="83">
        <f>G364+G372+G375+G383+G381+G379+G370</f>
        <v>65260</v>
      </c>
      <c r="H385" s="6"/>
      <c r="J385"/>
    </row>
    <row r="386" spans="2:10" ht="16.5" thickBot="1" x14ac:dyDescent="0.3">
      <c r="B386" s="30"/>
      <c r="C386" s="195" t="s">
        <v>180</v>
      </c>
      <c r="D386" s="195"/>
      <c r="E386" s="195"/>
      <c r="F386" s="195"/>
    </row>
    <row r="387" spans="2:10" ht="15" customHeight="1" x14ac:dyDescent="0.25">
      <c r="B387" s="63" t="s">
        <v>181</v>
      </c>
      <c r="C387" s="90" t="s">
        <v>182</v>
      </c>
      <c r="D387" s="90" t="s">
        <v>2</v>
      </c>
      <c r="E387" s="90" t="s">
        <v>2</v>
      </c>
      <c r="F387" s="89" t="s">
        <v>4</v>
      </c>
      <c r="G387" s="208" t="s">
        <v>332</v>
      </c>
      <c r="H387" s="6"/>
      <c r="J387"/>
    </row>
    <row r="388" spans="2:10" ht="15.75" thickBot="1" x14ac:dyDescent="0.3">
      <c r="B388" s="121" t="s">
        <v>3</v>
      </c>
      <c r="C388" s="122" t="s">
        <v>3</v>
      </c>
      <c r="D388" s="122" t="s">
        <v>3</v>
      </c>
      <c r="E388" s="122" t="s">
        <v>3</v>
      </c>
      <c r="F388" s="123"/>
      <c r="G388" s="209"/>
      <c r="H388" s="6"/>
      <c r="J388"/>
    </row>
    <row r="389" spans="2:10" ht="6.75" customHeight="1" x14ac:dyDescent="0.25">
      <c r="B389" s="124"/>
      <c r="C389" s="125"/>
      <c r="D389" s="125"/>
      <c r="E389" s="125"/>
      <c r="F389" s="125"/>
      <c r="G389" s="126"/>
      <c r="H389" s="6"/>
      <c r="J389"/>
    </row>
    <row r="390" spans="2:10" x14ac:dyDescent="0.25">
      <c r="B390" s="127" t="s">
        <v>183</v>
      </c>
      <c r="C390" s="47"/>
      <c r="D390" s="128"/>
      <c r="E390" s="47"/>
      <c r="F390" s="48"/>
      <c r="G390" s="129"/>
      <c r="H390" s="6"/>
      <c r="J390"/>
    </row>
    <row r="391" spans="2:10" x14ac:dyDescent="0.25">
      <c r="B391" s="193"/>
      <c r="C391" s="40"/>
      <c r="D391" s="112">
        <v>411</v>
      </c>
      <c r="E391" s="40"/>
      <c r="F391" s="112" t="s">
        <v>45</v>
      </c>
      <c r="G391" s="130">
        <f>G392+G393+G394+G395+G396</f>
        <v>33900</v>
      </c>
      <c r="H391" s="6"/>
      <c r="J391"/>
    </row>
    <row r="392" spans="2:10" x14ac:dyDescent="0.25">
      <c r="B392" s="187"/>
      <c r="C392" s="96" t="s">
        <v>150</v>
      </c>
      <c r="D392" s="189"/>
      <c r="E392" s="47" t="s">
        <v>46</v>
      </c>
      <c r="F392" s="48" t="s">
        <v>47</v>
      </c>
      <c r="G392" s="131">
        <v>27400</v>
      </c>
      <c r="H392" s="6"/>
      <c r="J392"/>
    </row>
    <row r="393" spans="2:10" x14ac:dyDescent="0.25">
      <c r="B393" s="187"/>
      <c r="C393" s="96" t="s">
        <v>150</v>
      </c>
      <c r="D393" s="190"/>
      <c r="E393" s="47" t="s">
        <v>48</v>
      </c>
      <c r="F393" s="48" t="s">
        <v>49</v>
      </c>
      <c r="G393" s="131">
        <v>1200</v>
      </c>
      <c r="H393" s="6"/>
      <c r="J393"/>
    </row>
    <row r="394" spans="2:10" x14ac:dyDescent="0.25">
      <c r="B394" s="187"/>
      <c r="C394" s="96" t="s">
        <v>150</v>
      </c>
      <c r="D394" s="190"/>
      <c r="E394" s="47" t="s">
        <v>50</v>
      </c>
      <c r="F394" s="48" t="s">
        <v>51</v>
      </c>
      <c r="G394" s="131">
        <v>4000</v>
      </c>
      <c r="H394" s="6"/>
      <c r="J394"/>
    </row>
    <row r="395" spans="2:10" x14ac:dyDescent="0.25">
      <c r="B395" s="187"/>
      <c r="C395" s="96" t="s">
        <v>150</v>
      </c>
      <c r="D395" s="190"/>
      <c r="E395" s="47" t="s">
        <v>52</v>
      </c>
      <c r="F395" s="48" t="s">
        <v>53</v>
      </c>
      <c r="G395" s="131">
        <v>1200</v>
      </c>
      <c r="H395" s="6"/>
      <c r="J395"/>
    </row>
    <row r="396" spans="2:10" x14ac:dyDescent="0.25">
      <c r="B396" s="187"/>
      <c r="C396" s="96" t="s">
        <v>150</v>
      </c>
      <c r="D396" s="191"/>
      <c r="E396" s="47" t="s">
        <v>54</v>
      </c>
      <c r="F396" s="48" t="s">
        <v>55</v>
      </c>
      <c r="G396" s="131">
        <v>100</v>
      </c>
      <c r="H396" s="6"/>
      <c r="J396"/>
    </row>
    <row r="397" spans="2:10" x14ac:dyDescent="0.25">
      <c r="B397" s="187"/>
      <c r="C397" s="96"/>
      <c r="D397" s="73">
        <v>413</v>
      </c>
      <c r="E397" s="47"/>
      <c r="F397" s="73" t="s">
        <v>59</v>
      </c>
      <c r="G397" s="132">
        <f>G398+G399</f>
        <v>800</v>
      </c>
      <c r="H397" s="6"/>
      <c r="J397"/>
    </row>
    <row r="398" spans="2:10" x14ac:dyDescent="0.25">
      <c r="B398" s="187"/>
      <c r="C398" s="96" t="s">
        <v>150</v>
      </c>
      <c r="D398" s="189"/>
      <c r="E398" s="47" t="s">
        <v>60</v>
      </c>
      <c r="F398" s="48" t="s">
        <v>61</v>
      </c>
      <c r="G398" s="131">
        <v>500</v>
      </c>
      <c r="H398" s="6"/>
      <c r="J398"/>
    </row>
    <row r="399" spans="2:10" x14ac:dyDescent="0.25">
      <c r="B399" s="187"/>
      <c r="C399" s="96" t="s">
        <v>303</v>
      </c>
      <c r="D399" s="191"/>
      <c r="E399" s="47" t="s">
        <v>66</v>
      </c>
      <c r="F399" s="48" t="s">
        <v>151</v>
      </c>
      <c r="G399" s="131">
        <v>300</v>
      </c>
      <c r="H399" s="6"/>
      <c r="J399"/>
    </row>
    <row r="400" spans="2:10" x14ac:dyDescent="0.25">
      <c r="B400" s="187"/>
      <c r="C400" s="96"/>
      <c r="D400" s="73">
        <v>414</v>
      </c>
      <c r="E400" s="47"/>
      <c r="F400" s="73" t="s">
        <v>68</v>
      </c>
      <c r="G400" s="132">
        <f>G401+G402+G403</f>
        <v>1100</v>
      </c>
      <c r="H400" s="6"/>
      <c r="J400"/>
    </row>
    <row r="401" spans="2:10" x14ac:dyDescent="0.25">
      <c r="B401" s="187"/>
      <c r="C401" s="96" t="s">
        <v>150</v>
      </c>
      <c r="D401" s="189"/>
      <c r="E401" s="47" t="s">
        <v>69</v>
      </c>
      <c r="F401" s="48" t="s">
        <v>70</v>
      </c>
      <c r="G401" s="131">
        <v>400</v>
      </c>
      <c r="H401" s="6"/>
      <c r="J401"/>
    </row>
    <row r="402" spans="2:10" x14ac:dyDescent="0.25">
      <c r="B402" s="187"/>
      <c r="C402" s="96" t="s">
        <v>150</v>
      </c>
      <c r="D402" s="190"/>
      <c r="E402" s="47" t="s">
        <v>71</v>
      </c>
      <c r="F402" s="48" t="s">
        <v>72</v>
      </c>
      <c r="G402" s="131">
        <v>300</v>
      </c>
      <c r="H402" s="6"/>
      <c r="J402"/>
    </row>
    <row r="403" spans="2:10" x14ac:dyDescent="0.25">
      <c r="B403" s="187"/>
      <c r="C403" s="96" t="s">
        <v>304</v>
      </c>
      <c r="D403" s="191"/>
      <c r="E403" s="47" t="s">
        <v>73</v>
      </c>
      <c r="F403" s="48" t="s">
        <v>152</v>
      </c>
      <c r="G403" s="131">
        <v>400</v>
      </c>
      <c r="H403" s="6"/>
      <c r="J403"/>
    </row>
    <row r="404" spans="2:10" x14ac:dyDescent="0.25">
      <c r="B404" s="187"/>
      <c r="C404" s="113"/>
      <c r="D404" s="112">
        <v>415</v>
      </c>
      <c r="E404" s="40"/>
      <c r="F404" s="112" t="s">
        <v>85</v>
      </c>
      <c r="G404" s="132">
        <f>G405</f>
        <v>200</v>
      </c>
      <c r="H404" s="6"/>
      <c r="J404"/>
    </row>
    <row r="405" spans="2:10" x14ac:dyDescent="0.25">
      <c r="B405" s="187"/>
      <c r="C405" s="113" t="s">
        <v>150</v>
      </c>
      <c r="D405" s="78"/>
      <c r="E405" s="40" t="s">
        <v>88</v>
      </c>
      <c r="F405" s="78" t="s">
        <v>155</v>
      </c>
      <c r="G405" s="131">
        <v>200</v>
      </c>
      <c r="H405" s="6"/>
      <c r="J405"/>
    </row>
    <row r="406" spans="2:10" x14ac:dyDescent="0.25">
      <c r="B406" s="187"/>
      <c r="C406" s="113"/>
      <c r="D406" s="112">
        <v>419</v>
      </c>
      <c r="E406" s="40"/>
      <c r="F406" s="112" t="s">
        <v>96</v>
      </c>
      <c r="G406" s="132">
        <f>G408+G407</f>
        <v>5500</v>
      </c>
      <c r="H406" s="6"/>
      <c r="J406"/>
    </row>
    <row r="407" spans="2:10" x14ac:dyDescent="0.25">
      <c r="B407" s="187"/>
      <c r="C407" s="113" t="s">
        <v>150</v>
      </c>
      <c r="D407" s="112"/>
      <c r="E407" s="40" t="s">
        <v>294</v>
      </c>
      <c r="F407" s="103" t="s">
        <v>295</v>
      </c>
      <c r="G407" s="133">
        <v>4500</v>
      </c>
      <c r="H407" s="6"/>
      <c r="J407"/>
    </row>
    <row r="408" spans="2:10" x14ac:dyDescent="0.25">
      <c r="B408" s="187"/>
      <c r="C408" s="113" t="s">
        <v>150</v>
      </c>
      <c r="D408" s="78"/>
      <c r="E408" s="40" t="s">
        <v>102</v>
      </c>
      <c r="F408" s="78" t="s">
        <v>157</v>
      </c>
      <c r="G408" s="131">
        <v>1000</v>
      </c>
      <c r="H408" s="6"/>
      <c r="J408"/>
    </row>
    <row r="409" spans="2:10" x14ac:dyDescent="0.25">
      <c r="B409" s="187"/>
      <c r="C409" s="113"/>
      <c r="D409" s="112">
        <v>463</v>
      </c>
      <c r="E409" s="40"/>
      <c r="F409" s="112" t="s">
        <v>135</v>
      </c>
      <c r="G409" s="132">
        <f>G410</f>
        <v>13000</v>
      </c>
      <c r="H409" s="6"/>
      <c r="J409"/>
    </row>
    <row r="410" spans="2:10" x14ac:dyDescent="0.25">
      <c r="B410" s="187"/>
      <c r="C410" s="113" t="s">
        <v>150</v>
      </c>
      <c r="D410" s="78"/>
      <c r="E410" s="40" t="s">
        <v>136</v>
      </c>
      <c r="F410" s="78" t="s">
        <v>135</v>
      </c>
      <c r="G410" s="131">
        <v>13000</v>
      </c>
      <c r="H410" s="6"/>
      <c r="J410"/>
    </row>
    <row r="411" spans="2:10" ht="15.75" thickBot="1" x14ac:dyDescent="0.3">
      <c r="B411" s="188"/>
      <c r="C411" s="114"/>
      <c r="D411" s="115"/>
      <c r="E411" s="92"/>
      <c r="F411" s="116" t="s">
        <v>164</v>
      </c>
      <c r="G411" s="83">
        <f>G391+G397+G400+G409+G406+G404</f>
        <v>54500</v>
      </c>
      <c r="H411" s="6"/>
      <c r="J411"/>
    </row>
    <row r="412" spans="2:10" x14ac:dyDescent="0.25">
      <c r="B412" s="30"/>
      <c r="C412" s="1"/>
      <c r="D412" s="30"/>
      <c r="E412" s="31"/>
      <c r="F412" s="80"/>
      <c r="G412" s="8"/>
      <c r="H412" s="8"/>
      <c r="I412" s="8"/>
    </row>
    <row r="413" spans="2:10" x14ac:dyDescent="0.25">
      <c r="B413" s="30"/>
      <c r="C413" s="30"/>
      <c r="D413" s="30"/>
      <c r="E413" s="31"/>
      <c r="F413" s="80"/>
    </row>
    <row r="414" spans="2:10" ht="18.75" x14ac:dyDescent="0.3">
      <c r="B414" s="30"/>
      <c r="C414" s="195" t="s">
        <v>285</v>
      </c>
      <c r="D414" s="207"/>
      <c r="E414" s="207"/>
      <c r="F414" s="207"/>
    </row>
    <row r="415" spans="2:10" ht="19.5" thickBot="1" x14ac:dyDescent="0.35">
      <c r="B415" s="30"/>
      <c r="C415" s="30"/>
      <c r="D415" s="30"/>
      <c r="E415" s="134"/>
      <c r="F415" s="30"/>
    </row>
    <row r="416" spans="2:10" ht="15" customHeight="1" x14ac:dyDescent="0.25">
      <c r="B416" s="33" t="s">
        <v>147</v>
      </c>
      <c r="C416" s="90" t="s">
        <v>166</v>
      </c>
      <c r="D416" s="63" t="s">
        <v>2</v>
      </c>
      <c r="E416" s="90" t="s">
        <v>2</v>
      </c>
      <c r="F416" s="89" t="s">
        <v>4</v>
      </c>
      <c r="G416" s="208" t="s">
        <v>332</v>
      </c>
      <c r="H416" s="6"/>
      <c r="J416"/>
    </row>
    <row r="417" spans="2:10" ht="15.75" thickBot="1" x14ac:dyDescent="0.3">
      <c r="B417" s="135" t="s">
        <v>3</v>
      </c>
      <c r="C417" s="122" t="s">
        <v>3</v>
      </c>
      <c r="D417" s="121" t="s">
        <v>3</v>
      </c>
      <c r="E417" s="122" t="s">
        <v>3</v>
      </c>
      <c r="F417" s="123"/>
      <c r="G417" s="209"/>
      <c r="H417" s="6"/>
      <c r="J417"/>
    </row>
    <row r="418" spans="2:10" x14ac:dyDescent="0.25">
      <c r="B418" s="124"/>
      <c r="C418" s="125"/>
      <c r="D418" s="125"/>
      <c r="E418" s="125"/>
      <c r="F418" s="125"/>
      <c r="G418" s="126"/>
      <c r="H418" s="6"/>
      <c r="J418"/>
    </row>
    <row r="419" spans="2:10" x14ac:dyDescent="0.25">
      <c r="B419" s="93" t="s">
        <v>184</v>
      </c>
      <c r="C419" s="40"/>
      <c r="D419" s="94"/>
      <c r="E419" s="40"/>
      <c r="F419" s="78"/>
      <c r="G419" s="111"/>
      <c r="H419" s="6"/>
      <c r="J419"/>
    </row>
    <row r="420" spans="2:10" x14ac:dyDescent="0.25">
      <c r="B420" s="186"/>
      <c r="C420" s="47"/>
      <c r="D420" s="73">
        <v>411</v>
      </c>
      <c r="E420" s="47"/>
      <c r="F420" s="73" t="s">
        <v>45</v>
      </c>
      <c r="G420" s="74">
        <f>G421+G422+G423+G424+G425</f>
        <v>325000</v>
      </c>
      <c r="H420" s="6"/>
      <c r="J420"/>
    </row>
    <row r="421" spans="2:10" x14ac:dyDescent="0.25">
      <c r="B421" s="187"/>
      <c r="C421" s="96" t="s">
        <v>307</v>
      </c>
      <c r="D421" s="189"/>
      <c r="E421" s="47" t="s">
        <v>46</v>
      </c>
      <c r="F421" s="48" t="s">
        <v>47</v>
      </c>
      <c r="G421" s="75">
        <v>271000</v>
      </c>
      <c r="H421" s="6"/>
      <c r="J421"/>
    </row>
    <row r="422" spans="2:10" x14ac:dyDescent="0.25">
      <c r="B422" s="187"/>
      <c r="C422" s="96" t="s">
        <v>307</v>
      </c>
      <c r="D422" s="190"/>
      <c r="E422" s="47" t="s">
        <v>48</v>
      </c>
      <c r="F422" s="48" t="s">
        <v>49</v>
      </c>
      <c r="G422" s="75">
        <v>6900</v>
      </c>
      <c r="H422" s="6"/>
      <c r="J422"/>
    </row>
    <row r="423" spans="2:10" x14ac:dyDescent="0.25">
      <c r="B423" s="187"/>
      <c r="C423" s="96" t="s">
        <v>307</v>
      </c>
      <c r="D423" s="190"/>
      <c r="E423" s="47" t="s">
        <v>50</v>
      </c>
      <c r="F423" s="48" t="s">
        <v>51</v>
      </c>
      <c r="G423" s="75">
        <v>34100</v>
      </c>
      <c r="H423" s="6"/>
      <c r="J423"/>
    </row>
    <row r="424" spans="2:10" x14ac:dyDescent="0.25">
      <c r="B424" s="187"/>
      <c r="C424" s="96" t="s">
        <v>307</v>
      </c>
      <c r="D424" s="190"/>
      <c r="E424" s="47" t="s">
        <v>52</v>
      </c>
      <c r="F424" s="48" t="s">
        <v>53</v>
      </c>
      <c r="G424" s="75">
        <v>12100</v>
      </c>
      <c r="H424" s="6"/>
      <c r="J424"/>
    </row>
    <row r="425" spans="2:10" x14ac:dyDescent="0.25">
      <c r="B425" s="187"/>
      <c r="C425" s="96" t="s">
        <v>307</v>
      </c>
      <c r="D425" s="191"/>
      <c r="E425" s="47" t="s">
        <v>54</v>
      </c>
      <c r="F425" s="48" t="s">
        <v>55</v>
      </c>
      <c r="G425" s="75">
        <v>900</v>
      </c>
      <c r="H425" s="6"/>
      <c r="J425"/>
    </row>
    <row r="426" spans="2:10" x14ac:dyDescent="0.25">
      <c r="B426" s="187"/>
      <c r="C426" s="96"/>
      <c r="D426" s="99">
        <v>412</v>
      </c>
      <c r="E426" s="81"/>
      <c r="F426" s="73" t="s">
        <v>56</v>
      </c>
      <c r="G426" s="100">
        <f>G427</f>
        <v>1350</v>
      </c>
      <c r="H426" s="6"/>
      <c r="J426"/>
    </row>
    <row r="427" spans="2:10" x14ac:dyDescent="0.25">
      <c r="B427" s="187"/>
      <c r="C427" s="96" t="s">
        <v>307</v>
      </c>
      <c r="D427" s="99"/>
      <c r="E427" s="101" t="s">
        <v>336</v>
      </c>
      <c r="F427" s="54" t="s">
        <v>337</v>
      </c>
      <c r="G427" s="75">
        <v>1350</v>
      </c>
      <c r="H427" s="6"/>
      <c r="J427"/>
    </row>
    <row r="428" spans="2:10" x14ac:dyDescent="0.25">
      <c r="B428" s="187"/>
      <c r="C428" s="96"/>
      <c r="D428" s="73">
        <v>413</v>
      </c>
      <c r="E428" s="47"/>
      <c r="F428" s="73" t="s">
        <v>59</v>
      </c>
      <c r="G428" s="74">
        <f>G429+G430+G431</f>
        <v>10100</v>
      </c>
      <c r="H428" s="6"/>
      <c r="J428"/>
    </row>
    <row r="429" spans="2:10" x14ac:dyDescent="0.25">
      <c r="B429" s="187"/>
      <c r="C429" s="96" t="s">
        <v>307</v>
      </c>
      <c r="D429" s="189"/>
      <c r="E429" s="47" t="s">
        <v>60</v>
      </c>
      <c r="F429" s="48" t="s">
        <v>61</v>
      </c>
      <c r="G429" s="75">
        <v>4500</v>
      </c>
      <c r="H429" s="6"/>
      <c r="J429"/>
    </row>
    <row r="430" spans="2:10" x14ac:dyDescent="0.25">
      <c r="B430" s="187"/>
      <c r="C430" s="96" t="s">
        <v>307</v>
      </c>
      <c r="D430" s="190"/>
      <c r="E430" s="47" t="s">
        <v>60</v>
      </c>
      <c r="F430" s="48" t="s">
        <v>333</v>
      </c>
      <c r="G430" s="75">
        <v>5000</v>
      </c>
      <c r="H430" s="6"/>
      <c r="J430"/>
    </row>
    <row r="431" spans="2:10" x14ac:dyDescent="0.25">
      <c r="B431" s="187"/>
      <c r="C431" s="96" t="s">
        <v>303</v>
      </c>
      <c r="D431" s="191"/>
      <c r="E431" s="47" t="s">
        <v>66</v>
      </c>
      <c r="F431" s="48" t="s">
        <v>151</v>
      </c>
      <c r="G431" s="75">
        <v>600</v>
      </c>
      <c r="H431" s="6"/>
      <c r="J431"/>
    </row>
    <row r="432" spans="2:10" x14ac:dyDescent="0.25">
      <c r="B432" s="187"/>
      <c r="C432" s="96"/>
      <c r="D432" s="73">
        <v>414</v>
      </c>
      <c r="E432" s="47"/>
      <c r="F432" s="73" t="s">
        <v>68</v>
      </c>
      <c r="G432" s="74">
        <f>G433+G434+G435+G436</f>
        <v>6000</v>
      </c>
      <c r="H432" s="6"/>
      <c r="J432"/>
    </row>
    <row r="433" spans="2:10" x14ac:dyDescent="0.25">
      <c r="B433" s="187"/>
      <c r="C433" s="96" t="s">
        <v>307</v>
      </c>
      <c r="D433" s="189"/>
      <c r="E433" s="47" t="s">
        <v>69</v>
      </c>
      <c r="F433" s="48" t="s">
        <v>70</v>
      </c>
      <c r="G433" s="75">
        <v>600</v>
      </c>
      <c r="H433" s="6"/>
      <c r="J433"/>
    </row>
    <row r="434" spans="2:10" x14ac:dyDescent="0.25">
      <c r="B434" s="187"/>
      <c r="C434" s="96" t="s">
        <v>307</v>
      </c>
      <c r="D434" s="190"/>
      <c r="E434" s="47" t="s">
        <v>71</v>
      </c>
      <c r="F434" s="48" t="s">
        <v>72</v>
      </c>
      <c r="G434" s="75">
        <v>600</v>
      </c>
      <c r="H434" s="6"/>
      <c r="J434"/>
    </row>
    <row r="435" spans="2:10" x14ac:dyDescent="0.25">
      <c r="B435" s="187"/>
      <c r="C435" s="96" t="s">
        <v>304</v>
      </c>
      <c r="D435" s="190"/>
      <c r="E435" s="47" t="s">
        <v>73</v>
      </c>
      <c r="F435" s="48" t="s">
        <v>185</v>
      </c>
      <c r="G435" s="75">
        <v>600</v>
      </c>
      <c r="H435" s="6"/>
      <c r="J435"/>
    </row>
    <row r="436" spans="2:10" x14ac:dyDescent="0.25">
      <c r="B436" s="187"/>
      <c r="C436" s="96" t="s">
        <v>304</v>
      </c>
      <c r="D436" s="190"/>
      <c r="E436" s="47" t="s">
        <v>73</v>
      </c>
      <c r="F436" s="48" t="s">
        <v>186</v>
      </c>
      <c r="G436" s="75">
        <v>4200</v>
      </c>
      <c r="H436" s="6"/>
      <c r="J436"/>
    </row>
    <row r="437" spans="2:10" x14ac:dyDescent="0.25">
      <c r="B437" s="187"/>
      <c r="C437" s="96"/>
      <c r="D437" s="73">
        <v>415</v>
      </c>
      <c r="E437" s="47"/>
      <c r="F437" s="73" t="s">
        <v>85</v>
      </c>
      <c r="G437" s="74">
        <f>G438</f>
        <v>400</v>
      </c>
      <c r="H437" s="6"/>
      <c r="J437"/>
    </row>
    <row r="438" spans="2:10" x14ac:dyDescent="0.25">
      <c r="B438" s="187"/>
      <c r="C438" s="96" t="s">
        <v>307</v>
      </c>
      <c r="D438" s="48"/>
      <c r="E438" s="47" t="s">
        <v>88</v>
      </c>
      <c r="F438" s="48" t="s">
        <v>155</v>
      </c>
      <c r="G438" s="75">
        <v>400</v>
      </c>
      <c r="H438" s="6"/>
      <c r="J438"/>
    </row>
    <row r="439" spans="2:10" x14ac:dyDescent="0.25">
      <c r="B439" s="187"/>
      <c r="C439" s="96"/>
      <c r="D439" s="73">
        <v>419</v>
      </c>
      <c r="E439" s="47"/>
      <c r="F439" s="73" t="s">
        <v>96</v>
      </c>
      <c r="G439" s="74">
        <f>G441+G440</f>
        <v>21300</v>
      </c>
      <c r="H439" s="6"/>
      <c r="J439"/>
    </row>
    <row r="440" spans="2:10" x14ac:dyDescent="0.25">
      <c r="B440" s="187"/>
      <c r="C440" s="96" t="s">
        <v>307</v>
      </c>
      <c r="D440" s="73"/>
      <c r="E440" s="47" t="s">
        <v>294</v>
      </c>
      <c r="F440" s="103" t="s">
        <v>295</v>
      </c>
      <c r="G440" s="76">
        <v>20300</v>
      </c>
      <c r="H440" s="6"/>
      <c r="J440"/>
    </row>
    <row r="441" spans="2:10" x14ac:dyDescent="0.25">
      <c r="B441" s="187"/>
      <c r="C441" s="96" t="s">
        <v>307</v>
      </c>
      <c r="D441" s="48"/>
      <c r="E441" s="47" t="s">
        <v>102</v>
      </c>
      <c r="F441" s="48" t="s">
        <v>157</v>
      </c>
      <c r="G441" s="75">
        <v>1000</v>
      </c>
      <c r="H441" s="6"/>
      <c r="J441"/>
    </row>
    <row r="442" spans="2:10" x14ac:dyDescent="0.25">
      <c r="B442" s="187"/>
      <c r="C442" s="96"/>
      <c r="D442" s="73">
        <v>421</v>
      </c>
      <c r="E442" s="47"/>
      <c r="F442" s="73" t="s">
        <v>103</v>
      </c>
      <c r="G442" s="74">
        <f>G443</f>
        <v>1000</v>
      </c>
      <c r="H442" s="6"/>
      <c r="J442"/>
    </row>
    <row r="443" spans="2:10" x14ac:dyDescent="0.25">
      <c r="B443" s="187"/>
      <c r="C443" s="96" t="s">
        <v>308</v>
      </c>
      <c r="D443" s="48"/>
      <c r="E443" s="47" t="s">
        <v>104</v>
      </c>
      <c r="F443" s="48" t="s">
        <v>105</v>
      </c>
      <c r="G443" s="75">
        <v>1000</v>
      </c>
      <c r="H443" s="6"/>
      <c r="J443"/>
    </row>
    <row r="444" spans="2:10" x14ac:dyDescent="0.25">
      <c r="B444" s="187"/>
      <c r="C444" s="96"/>
      <c r="D444" s="73">
        <v>431</v>
      </c>
      <c r="E444" s="47"/>
      <c r="F444" s="73" t="s">
        <v>158</v>
      </c>
      <c r="G444" s="74">
        <f>G445+G446+G447</f>
        <v>262500</v>
      </c>
      <c r="H444" s="6"/>
      <c r="J444"/>
    </row>
    <row r="445" spans="2:10" x14ac:dyDescent="0.25">
      <c r="B445" s="187"/>
      <c r="C445" s="113" t="s">
        <v>309</v>
      </c>
      <c r="D445" s="189"/>
      <c r="E445" s="40" t="s">
        <v>119</v>
      </c>
      <c r="F445" s="78" t="s">
        <v>187</v>
      </c>
      <c r="G445" s="75">
        <v>80000</v>
      </c>
      <c r="H445" s="6"/>
      <c r="J445"/>
    </row>
    <row r="446" spans="2:10" x14ac:dyDescent="0.25">
      <c r="B446" s="187"/>
      <c r="C446" s="113" t="s">
        <v>309</v>
      </c>
      <c r="D446" s="191"/>
      <c r="E446" s="40" t="s">
        <v>119</v>
      </c>
      <c r="F446" s="78" t="s">
        <v>188</v>
      </c>
      <c r="G446" s="75">
        <v>12500</v>
      </c>
      <c r="H446" s="6"/>
      <c r="J446"/>
    </row>
    <row r="447" spans="2:10" x14ac:dyDescent="0.25">
      <c r="B447" s="187"/>
      <c r="C447" s="113" t="s">
        <v>306</v>
      </c>
      <c r="D447" s="98"/>
      <c r="E447" s="40" t="s">
        <v>119</v>
      </c>
      <c r="F447" s="78" t="s">
        <v>199</v>
      </c>
      <c r="G447" s="75">
        <v>170000</v>
      </c>
      <c r="H447" s="6"/>
      <c r="J447"/>
    </row>
    <row r="448" spans="2:10" x14ac:dyDescent="0.25">
      <c r="B448" s="187"/>
      <c r="C448" s="113"/>
      <c r="D448" s="112">
        <v>463</v>
      </c>
      <c r="E448" s="40"/>
      <c r="F448" s="112" t="s">
        <v>135</v>
      </c>
      <c r="G448" s="74">
        <f>G449</f>
        <v>94000</v>
      </c>
      <c r="H448" s="6"/>
      <c r="J448"/>
    </row>
    <row r="449" spans="2:10" x14ac:dyDescent="0.25">
      <c r="B449" s="187"/>
      <c r="C449" s="113" t="s">
        <v>307</v>
      </c>
      <c r="D449" s="78"/>
      <c r="E449" s="40" t="s">
        <v>136</v>
      </c>
      <c r="F449" s="78" t="s">
        <v>135</v>
      </c>
      <c r="G449" s="75">
        <v>94000</v>
      </c>
      <c r="H449" s="6"/>
      <c r="J449"/>
    </row>
    <row r="450" spans="2:10" ht="15.75" thickBot="1" x14ac:dyDescent="0.3">
      <c r="B450" s="188"/>
      <c r="C450" s="114"/>
      <c r="D450" s="115"/>
      <c r="E450" s="92"/>
      <c r="F450" s="116" t="s">
        <v>164</v>
      </c>
      <c r="G450" s="83">
        <f>G420+G428+G432+G442+G444+G448+G439+G437+G426</f>
        <v>721650</v>
      </c>
      <c r="H450" s="6"/>
      <c r="J450"/>
    </row>
    <row r="451" spans="2:10" x14ac:dyDescent="0.25">
      <c r="B451" s="1"/>
      <c r="C451" s="72"/>
      <c r="D451" s="30"/>
      <c r="E451" s="31"/>
      <c r="F451" s="136"/>
      <c r="G451" s="8"/>
      <c r="H451" s="8"/>
      <c r="I451" s="8"/>
    </row>
    <row r="452" spans="2:10" x14ac:dyDescent="0.25">
      <c r="B452" s="1"/>
      <c r="C452" s="72"/>
      <c r="D452" s="30"/>
      <c r="E452" s="31"/>
      <c r="F452" s="80"/>
      <c r="G452" s="8"/>
      <c r="H452" s="8"/>
      <c r="I452" s="8"/>
    </row>
    <row r="453" spans="2:10" x14ac:dyDescent="0.25">
      <c r="B453" s="1"/>
      <c r="C453" s="72"/>
      <c r="D453" s="30"/>
      <c r="E453" s="31"/>
      <c r="F453" s="80"/>
      <c r="G453" s="8"/>
      <c r="H453" s="8"/>
      <c r="I453" s="8"/>
    </row>
    <row r="454" spans="2:10" x14ac:dyDescent="0.25">
      <c r="B454" s="1"/>
      <c r="C454" s="72"/>
      <c r="D454" s="30"/>
      <c r="E454" s="31"/>
      <c r="F454" s="80"/>
      <c r="G454" s="8"/>
      <c r="H454" s="8"/>
      <c r="I454" s="8"/>
    </row>
    <row r="455" spans="2:10" x14ac:dyDescent="0.25">
      <c r="B455" s="1"/>
      <c r="C455" s="72"/>
      <c r="D455" s="30"/>
      <c r="E455" s="31"/>
      <c r="F455" s="80"/>
      <c r="G455" s="8"/>
      <c r="H455" s="8"/>
      <c r="I455" s="8"/>
    </row>
    <row r="456" spans="2:10" x14ac:dyDescent="0.25">
      <c r="B456" s="1"/>
      <c r="C456" s="72"/>
      <c r="D456" s="30"/>
      <c r="E456" s="31"/>
      <c r="F456" s="80"/>
      <c r="G456" s="8"/>
      <c r="H456" s="8"/>
      <c r="I456" s="8"/>
    </row>
    <row r="457" spans="2:10" x14ac:dyDescent="0.25">
      <c r="B457" s="1"/>
      <c r="C457" s="72"/>
      <c r="D457" s="30"/>
      <c r="E457" s="31"/>
      <c r="F457" s="80"/>
      <c r="G457" s="8"/>
      <c r="H457" s="8"/>
      <c r="I457" s="8"/>
    </row>
    <row r="458" spans="2:10" x14ac:dyDescent="0.25">
      <c r="B458" s="1"/>
      <c r="C458" s="72"/>
      <c r="D458" s="30"/>
      <c r="E458" s="31"/>
      <c r="F458" s="80"/>
      <c r="G458" s="8"/>
      <c r="H458" s="8"/>
      <c r="I458" s="8"/>
    </row>
    <row r="459" spans="2:10" x14ac:dyDescent="0.25">
      <c r="B459" s="1"/>
      <c r="C459" s="72"/>
      <c r="D459" s="30"/>
      <c r="E459" s="31"/>
      <c r="F459" s="80"/>
      <c r="G459" s="8"/>
      <c r="H459" s="8"/>
      <c r="I459" s="8"/>
    </row>
    <row r="460" spans="2:10" x14ac:dyDescent="0.25">
      <c r="B460" s="1"/>
      <c r="C460" s="72"/>
      <c r="D460" s="30"/>
      <c r="E460" s="31"/>
      <c r="F460" s="80"/>
      <c r="G460" s="8"/>
      <c r="H460" s="8"/>
      <c r="I460" s="8"/>
    </row>
    <row r="461" spans="2:10" x14ac:dyDescent="0.25">
      <c r="B461" s="1"/>
      <c r="C461" s="72"/>
      <c r="D461" s="30"/>
      <c r="E461" s="31"/>
      <c r="F461" s="80"/>
      <c r="G461" s="8"/>
      <c r="H461" s="8"/>
      <c r="I461" s="8"/>
    </row>
    <row r="462" spans="2:10" x14ac:dyDescent="0.25">
      <c r="B462" s="1"/>
      <c r="C462" s="72"/>
      <c r="D462" s="30"/>
      <c r="E462" s="31"/>
      <c r="F462" s="80"/>
      <c r="G462" s="8"/>
      <c r="H462" s="8"/>
      <c r="I462" s="8"/>
    </row>
    <row r="463" spans="2:10" x14ac:dyDescent="0.25">
      <c r="B463" s="1"/>
      <c r="C463" s="72"/>
      <c r="D463" s="30"/>
      <c r="E463" s="31"/>
      <c r="F463" s="80"/>
      <c r="G463" s="8"/>
      <c r="H463" s="8"/>
      <c r="I463" s="8"/>
    </row>
    <row r="464" spans="2:10" x14ac:dyDescent="0.25">
      <c r="B464" s="1"/>
      <c r="C464" s="72"/>
      <c r="D464" s="30"/>
      <c r="E464" s="31"/>
      <c r="F464" s="80"/>
      <c r="G464" s="8"/>
      <c r="H464" s="8"/>
      <c r="I464" s="8"/>
    </row>
    <row r="465" spans="2:10" ht="18.75" x14ac:dyDescent="0.3">
      <c r="B465" s="30"/>
      <c r="C465" s="195" t="s">
        <v>302</v>
      </c>
      <c r="D465" s="201"/>
      <c r="E465" s="201"/>
      <c r="F465" s="201"/>
    </row>
    <row r="466" spans="2:10" ht="19.5" thickBot="1" x14ac:dyDescent="0.35">
      <c r="B466" s="30"/>
      <c r="C466" s="88"/>
      <c r="D466" s="137"/>
      <c r="E466" s="137"/>
      <c r="F466" s="137"/>
    </row>
    <row r="467" spans="2:10" ht="15" customHeight="1" x14ac:dyDescent="0.25">
      <c r="B467" s="63" t="s">
        <v>147</v>
      </c>
      <c r="C467" s="90" t="s">
        <v>166</v>
      </c>
      <c r="D467" s="90" t="s">
        <v>2</v>
      </c>
      <c r="E467" s="90" t="s">
        <v>2</v>
      </c>
      <c r="F467" s="89" t="s">
        <v>4</v>
      </c>
      <c r="G467" s="208" t="s">
        <v>332</v>
      </c>
      <c r="H467" s="6"/>
      <c r="J467"/>
    </row>
    <row r="468" spans="2:10" ht="15.75" thickBot="1" x14ac:dyDescent="0.3">
      <c r="B468" s="121" t="s">
        <v>3</v>
      </c>
      <c r="C468" s="122" t="s">
        <v>3</v>
      </c>
      <c r="D468" s="122" t="s">
        <v>3</v>
      </c>
      <c r="E468" s="122" t="s">
        <v>3</v>
      </c>
      <c r="F468" s="123"/>
      <c r="G468" s="209"/>
      <c r="H468" s="6"/>
      <c r="J468"/>
    </row>
    <row r="469" spans="2:10" x14ac:dyDescent="0.25">
      <c r="B469" s="138"/>
      <c r="C469" s="47"/>
      <c r="D469" s="47"/>
      <c r="E469" s="47"/>
      <c r="F469" s="48"/>
      <c r="G469" s="139"/>
      <c r="H469" s="6"/>
      <c r="J469"/>
    </row>
    <row r="470" spans="2:10" x14ac:dyDescent="0.25">
      <c r="B470" s="93" t="s">
        <v>190</v>
      </c>
      <c r="C470" s="40"/>
      <c r="D470" s="94"/>
      <c r="E470" s="40"/>
      <c r="F470" s="78"/>
      <c r="G470" s="111"/>
      <c r="H470" s="6"/>
      <c r="J470"/>
    </row>
    <row r="471" spans="2:10" x14ac:dyDescent="0.25">
      <c r="B471" s="186"/>
      <c r="C471" s="47"/>
      <c r="D471" s="73">
        <v>411</v>
      </c>
      <c r="E471" s="47"/>
      <c r="F471" s="73" t="s">
        <v>45</v>
      </c>
      <c r="G471" s="74">
        <f>G472+G473+G474+G475+G476</f>
        <v>201900</v>
      </c>
      <c r="H471" s="6"/>
      <c r="J471"/>
    </row>
    <row r="472" spans="2:10" x14ac:dyDescent="0.25">
      <c r="B472" s="187"/>
      <c r="C472" s="96" t="s">
        <v>202</v>
      </c>
      <c r="D472" s="189"/>
      <c r="E472" s="47" t="s">
        <v>46</v>
      </c>
      <c r="F472" s="48" t="s">
        <v>47</v>
      </c>
      <c r="G472" s="75">
        <v>128000</v>
      </c>
      <c r="H472" s="6"/>
      <c r="J472"/>
    </row>
    <row r="473" spans="2:10" x14ac:dyDescent="0.25">
      <c r="B473" s="187"/>
      <c r="C473" s="96" t="s">
        <v>202</v>
      </c>
      <c r="D473" s="190"/>
      <c r="E473" s="47" t="s">
        <v>48</v>
      </c>
      <c r="F473" s="48" t="s">
        <v>49</v>
      </c>
      <c r="G473" s="75">
        <v>2600</v>
      </c>
      <c r="H473" s="6"/>
      <c r="J473"/>
    </row>
    <row r="474" spans="2:10" x14ac:dyDescent="0.25">
      <c r="B474" s="187"/>
      <c r="C474" s="96" t="s">
        <v>202</v>
      </c>
      <c r="D474" s="190"/>
      <c r="E474" s="47" t="s">
        <v>50</v>
      </c>
      <c r="F474" s="48" t="s">
        <v>51</v>
      </c>
      <c r="G474" s="75">
        <v>14900</v>
      </c>
      <c r="H474" s="6"/>
      <c r="J474"/>
    </row>
    <row r="475" spans="2:10" x14ac:dyDescent="0.25">
      <c r="B475" s="187"/>
      <c r="C475" s="96" t="s">
        <v>202</v>
      </c>
      <c r="D475" s="190"/>
      <c r="E475" s="47" t="s">
        <v>52</v>
      </c>
      <c r="F475" s="48" t="s">
        <v>53</v>
      </c>
      <c r="G475" s="75">
        <v>56200</v>
      </c>
      <c r="H475" s="6"/>
      <c r="J475"/>
    </row>
    <row r="476" spans="2:10" x14ac:dyDescent="0.25">
      <c r="B476" s="187"/>
      <c r="C476" s="96" t="s">
        <v>202</v>
      </c>
      <c r="D476" s="191"/>
      <c r="E476" s="47" t="s">
        <v>54</v>
      </c>
      <c r="F476" s="48" t="s">
        <v>55</v>
      </c>
      <c r="G476" s="75">
        <v>200</v>
      </c>
      <c r="H476" s="6"/>
      <c r="J476"/>
    </row>
    <row r="477" spans="2:10" x14ac:dyDescent="0.25">
      <c r="B477" s="187"/>
      <c r="C477" s="96"/>
      <c r="D477" s="99">
        <v>412</v>
      </c>
      <c r="E477" s="81"/>
      <c r="F477" s="73" t="s">
        <v>56</v>
      </c>
      <c r="G477" s="100">
        <f>G478</f>
        <v>450</v>
      </c>
      <c r="H477" s="6"/>
      <c r="J477"/>
    </row>
    <row r="478" spans="2:10" x14ac:dyDescent="0.25">
      <c r="B478" s="187"/>
      <c r="C478" s="96" t="s">
        <v>202</v>
      </c>
      <c r="D478" s="99"/>
      <c r="E478" s="101" t="s">
        <v>336</v>
      </c>
      <c r="F478" s="54" t="s">
        <v>337</v>
      </c>
      <c r="G478" s="75">
        <v>450</v>
      </c>
      <c r="H478" s="6"/>
      <c r="J478"/>
    </row>
    <row r="479" spans="2:10" x14ac:dyDescent="0.25">
      <c r="B479" s="187"/>
      <c r="C479" s="96"/>
      <c r="D479" s="73">
        <v>413</v>
      </c>
      <c r="E479" s="47"/>
      <c r="F479" s="73" t="s">
        <v>59</v>
      </c>
      <c r="G479" s="74">
        <f>G480+G481+G482</f>
        <v>39200</v>
      </c>
      <c r="H479" s="6"/>
      <c r="J479"/>
    </row>
    <row r="480" spans="2:10" x14ac:dyDescent="0.25">
      <c r="B480" s="187"/>
      <c r="C480" s="96" t="s">
        <v>202</v>
      </c>
      <c r="D480" s="189"/>
      <c r="E480" s="47" t="s">
        <v>60</v>
      </c>
      <c r="F480" s="48" t="s">
        <v>61</v>
      </c>
      <c r="G480" s="75">
        <v>3000</v>
      </c>
      <c r="H480" s="6"/>
      <c r="J480"/>
    </row>
    <row r="481" spans="2:10" x14ac:dyDescent="0.25">
      <c r="B481" s="187"/>
      <c r="C481" s="96" t="s">
        <v>310</v>
      </c>
      <c r="D481" s="190"/>
      <c r="E481" s="47" t="s">
        <v>64</v>
      </c>
      <c r="F481" s="48" t="s">
        <v>65</v>
      </c>
      <c r="G481" s="75">
        <v>35000</v>
      </c>
      <c r="H481" s="6"/>
      <c r="J481"/>
    </row>
    <row r="482" spans="2:10" x14ac:dyDescent="0.25">
      <c r="B482" s="187"/>
      <c r="C482" s="96" t="s">
        <v>303</v>
      </c>
      <c r="D482" s="191"/>
      <c r="E482" s="47" t="s">
        <v>66</v>
      </c>
      <c r="F482" s="48" t="s">
        <v>151</v>
      </c>
      <c r="G482" s="75">
        <v>1200</v>
      </c>
      <c r="H482" s="6"/>
      <c r="J482"/>
    </row>
    <row r="483" spans="2:10" x14ac:dyDescent="0.25">
      <c r="B483" s="187"/>
      <c r="C483" s="96"/>
      <c r="D483" s="73">
        <v>414</v>
      </c>
      <c r="E483" s="47"/>
      <c r="F483" s="73" t="s">
        <v>68</v>
      </c>
      <c r="G483" s="74">
        <f>G484+G485+G486+G487+G488+G489</f>
        <v>20600</v>
      </c>
      <c r="H483" s="6"/>
      <c r="J483"/>
    </row>
    <row r="484" spans="2:10" x14ac:dyDescent="0.25">
      <c r="B484" s="187"/>
      <c r="C484" s="96" t="s">
        <v>202</v>
      </c>
      <c r="D484" s="189"/>
      <c r="E484" s="47" t="s">
        <v>69</v>
      </c>
      <c r="F484" s="48" t="s">
        <v>70</v>
      </c>
      <c r="G484" s="75">
        <v>1000</v>
      </c>
      <c r="H484" s="6"/>
      <c r="J484"/>
    </row>
    <row r="485" spans="2:10" x14ac:dyDescent="0.25">
      <c r="B485" s="187"/>
      <c r="C485" s="96" t="s">
        <v>202</v>
      </c>
      <c r="D485" s="190"/>
      <c r="E485" s="47" t="s">
        <v>71</v>
      </c>
      <c r="F485" s="48" t="s">
        <v>72</v>
      </c>
      <c r="G485" s="75">
        <v>1000</v>
      </c>
      <c r="H485" s="6"/>
      <c r="J485"/>
    </row>
    <row r="486" spans="2:10" x14ac:dyDescent="0.25">
      <c r="B486" s="187"/>
      <c r="C486" s="96" t="s">
        <v>304</v>
      </c>
      <c r="D486" s="190"/>
      <c r="E486" s="47" t="s">
        <v>73</v>
      </c>
      <c r="F486" s="48" t="s">
        <v>152</v>
      </c>
      <c r="G486" s="75">
        <v>1600</v>
      </c>
      <c r="H486" s="6"/>
      <c r="J486"/>
    </row>
    <row r="487" spans="2:10" x14ac:dyDescent="0.25">
      <c r="B487" s="187"/>
      <c r="C487" s="96" t="s">
        <v>202</v>
      </c>
      <c r="D487" s="190"/>
      <c r="E487" s="47" t="s">
        <v>75</v>
      </c>
      <c r="F487" s="48" t="s">
        <v>76</v>
      </c>
      <c r="G487" s="75">
        <v>9000</v>
      </c>
      <c r="H487" s="6"/>
      <c r="J487"/>
    </row>
    <row r="488" spans="2:10" x14ac:dyDescent="0.25">
      <c r="B488" s="187"/>
      <c r="C488" s="96" t="s">
        <v>202</v>
      </c>
      <c r="D488" s="190"/>
      <c r="E488" s="47" t="s">
        <v>83</v>
      </c>
      <c r="F488" s="48" t="s">
        <v>203</v>
      </c>
      <c r="G488" s="75">
        <v>6000</v>
      </c>
      <c r="H488" s="6"/>
      <c r="J488"/>
    </row>
    <row r="489" spans="2:10" x14ac:dyDescent="0.25">
      <c r="B489" s="187"/>
      <c r="C489" s="96" t="s">
        <v>202</v>
      </c>
      <c r="D489" s="191"/>
      <c r="E489" s="47" t="s">
        <v>83</v>
      </c>
      <c r="F489" s="48" t="s">
        <v>84</v>
      </c>
      <c r="G489" s="75">
        <v>2000</v>
      </c>
      <c r="H489" s="6"/>
      <c r="J489"/>
    </row>
    <row r="490" spans="2:10" x14ac:dyDescent="0.25">
      <c r="B490" s="187"/>
      <c r="C490" s="96"/>
      <c r="D490" s="73">
        <v>415</v>
      </c>
      <c r="E490" s="47"/>
      <c r="F490" s="73" t="s">
        <v>204</v>
      </c>
      <c r="G490" s="74">
        <f>G491</f>
        <v>500</v>
      </c>
      <c r="H490" s="6"/>
      <c r="J490"/>
    </row>
    <row r="491" spans="2:10" x14ac:dyDescent="0.25">
      <c r="B491" s="187"/>
      <c r="C491" s="96" t="s">
        <v>202</v>
      </c>
      <c r="D491" s="48"/>
      <c r="E491" s="47" t="s">
        <v>88</v>
      </c>
      <c r="F491" s="48" t="s">
        <v>155</v>
      </c>
      <c r="G491" s="75">
        <v>500</v>
      </c>
      <c r="H491" s="6"/>
      <c r="J491"/>
    </row>
    <row r="492" spans="2:10" x14ac:dyDescent="0.25">
      <c r="B492" s="187"/>
      <c r="C492" s="96"/>
      <c r="D492" s="73">
        <v>416</v>
      </c>
      <c r="E492" s="47"/>
      <c r="F492" s="73" t="s">
        <v>90</v>
      </c>
      <c r="G492" s="74">
        <f>G493</f>
        <v>52000</v>
      </c>
      <c r="H492" s="6"/>
      <c r="J492"/>
    </row>
    <row r="493" spans="2:10" x14ac:dyDescent="0.25">
      <c r="B493" s="187"/>
      <c r="C493" s="96" t="s">
        <v>202</v>
      </c>
      <c r="D493" s="48"/>
      <c r="E493" s="47" t="s">
        <v>91</v>
      </c>
      <c r="F493" s="48" t="s">
        <v>92</v>
      </c>
      <c r="G493" s="75">
        <v>52000</v>
      </c>
      <c r="H493" s="6"/>
      <c r="J493"/>
    </row>
    <row r="494" spans="2:10" x14ac:dyDescent="0.25">
      <c r="B494" s="187"/>
      <c r="C494" s="96"/>
      <c r="D494" s="73">
        <v>419</v>
      </c>
      <c r="E494" s="47"/>
      <c r="F494" s="73" t="s">
        <v>96</v>
      </c>
      <c r="G494" s="74">
        <f>G496+G497+G495</f>
        <v>14000</v>
      </c>
      <c r="H494" s="6"/>
      <c r="J494"/>
    </row>
    <row r="495" spans="2:10" x14ac:dyDescent="0.25">
      <c r="B495" s="187"/>
      <c r="C495" s="96" t="s">
        <v>202</v>
      </c>
      <c r="D495" s="102"/>
      <c r="E495" s="47" t="s">
        <v>99</v>
      </c>
      <c r="F495" s="48" t="s">
        <v>248</v>
      </c>
      <c r="G495" s="75">
        <v>7000</v>
      </c>
      <c r="H495" s="6"/>
      <c r="J495"/>
    </row>
    <row r="496" spans="2:10" x14ac:dyDescent="0.25">
      <c r="B496" s="187"/>
      <c r="C496" s="96" t="s">
        <v>202</v>
      </c>
      <c r="D496" s="194"/>
      <c r="E496" s="47" t="s">
        <v>100</v>
      </c>
      <c r="F496" s="48" t="s">
        <v>101</v>
      </c>
      <c r="G496" s="75">
        <v>6000</v>
      </c>
      <c r="H496" s="6"/>
      <c r="J496"/>
    </row>
    <row r="497" spans="2:10" x14ac:dyDescent="0.25">
      <c r="B497" s="187"/>
      <c r="C497" s="96" t="s">
        <v>202</v>
      </c>
      <c r="D497" s="191"/>
      <c r="E497" s="47" t="s">
        <v>102</v>
      </c>
      <c r="F497" s="48" t="s">
        <v>157</v>
      </c>
      <c r="G497" s="75">
        <v>1000</v>
      </c>
      <c r="H497" s="6"/>
      <c r="J497"/>
    </row>
    <row r="498" spans="2:10" x14ac:dyDescent="0.25">
      <c r="B498" s="187"/>
      <c r="C498" s="128"/>
      <c r="D498" s="73">
        <v>422</v>
      </c>
      <c r="E498" s="81"/>
      <c r="F498" s="73" t="s">
        <v>205</v>
      </c>
      <c r="G498" s="74">
        <f>G499</f>
        <v>5000</v>
      </c>
      <c r="H498" s="6"/>
      <c r="J498"/>
    </row>
    <row r="499" spans="2:10" x14ac:dyDescent="0.25">
      <c r="B499" s="187"/>
      <c r="C499" s="96" t="s">
        <v>202</v>
      </c>
      <c r="D499" s="48"/>
      <c r="E499" s="47" t="s">
        <v>107</v>
      </c>
      <c r="F499" s="48" t="s">
        <v>206</v>
      </c>
      <c r="G499" s="75">
        <v>5000</v>
      </c>
      <c r="H499" s="6"/>
      <c r="J499"/>
    </row>
    <row r="500" spans="2:10" x14ac:dyDescent="0.25">
      <c r="B500" s="187"/>
      <c r="C500" s="96"/>
      <c r="D500" s="73">
        <v>432</v>
      </c>
      <c r="E500" s="47"/>
      <c r="F500" s="73" t="s">
        <v>261</v>
      </c>
      <c r="G500" s="74">
        <f>G501+G502+G503+G504+G505+G506+G507+G509+G510+G508</f>
        <v>2323000</v>
      </c>
      <c r="H500" s="6"/>
      <c r="J500"/>
    </row>
    <row r="501" spans="2:10" x14ac:dyDescent="0.25">
      <c r="B501" s="187"/>
      <c r="C501" s="113" t="s">
        <v>311</v>
      </c>
      <c r="D501" s="189"/>
      <c r="E501" s="40" t="s">
        <v>122</v>
      </c>
      <c r="F501" s="78" t="s">
        <v>391</v>
      </c>
      <c r="G501" s="75">
        <v>290000</v>
      </c>
      <c r="H501" s="6"/>
      <c r="J501"/>
    </row>
    <row r="502" spans="2:10" x14ac:dyDescent="0.25">
      <c r="B502" s="187"/>
      <c r="C502" s="96" t="s">
        <v>312</v>
      </c>
      <c r="D502" s="190"/>
      <c r="E502" s="47" t="s">
        <v>122</v>
      </c>
      <c r="F502" s="78" t="s">
        <v>392</v>
      </c>
      <c r="G502" s="75">
        <v>460000</v>
      </c>
      <c r="H502" s="6"/>
      <c r="J502"/>
    </row>
    <row r="503" spans="2:10" x14ac:dyDescent="0.25">
      <c r="B503" s="187"/>
      <c r="C503" s="113" t="s">
        <v>312</v>
      </c>
      <c r="D503" s="190"/>
      <c r="E503" s="40" t="s">
        <v>122</v>
      </c>
      <c r="F503" s="78" t="s">
        <v>393</v>
      </c>
      <c r="G503" s="75">
        <v>205000</v>
      </c>
      <c r="H503" s="6"/>
      <c r="J503"/>
    </row>
    <row r="504" spans="2:10" x14ac:dyDescent="0.25">
      <c r="B504" s="187"/>
      <c r="C504" s="113" t="s">
        <v>312</v>
      </c>
      <c r="D504" s="190"/>
      <c r="E504" s="40" t="s">
        <v>122</v>
      </c>
      <c r="F504" s="78" t="s">
        <v>207</v>
      </c>
      <c r="G504" s="75">
        <v>30000</v>
      </c>
      <c r="H504" s="6"/>
      <c r="J504"/>
    </row>
    <row r="505" spans="2:10" x14ac:dyDescent="0.25">
      <c r="B505" s="187"/>
      <c r="C505" s="96" t="s">
        <v>312</v>
      </c>
      <c r="D505" s="190"/>
      <c r="E505" s="47" t="s">
        <v>122</v>
      </c>
      <c r="F505" s="78" t="s">
        <v>340</v>
      </c>
      <c r="G505" s="75">
        <v>250000</v>
      </c>
      <c r="H505" s="6"/>
      <c r="J505"/>
    </row>
    <row r="506" spans="2:10" x14ac:dyDescent="0.25">
      <c r="B506" s="187"/>
      <c r="C506" s="113" t="s">
        <v>313</v>
      </c>
      <c r="D506" s="190"/>
      <c r="E506" s="40" t="s">
        <v>122</v>
      </c>
      <c r="F506" s="78" t="s">
        <v>390</v>
      </c>
      <c r="G506" s="75">
        <v>450000</v>
      </c>
      <c r="H506" s="6"/>
      <c r="J506"/>
    </row>
    <row r="507" spans="2:10" x14ac:dyDescent="0.25">
      <c r="B507" s="187"/>
      <c r="C507" s="96" t="s">
        <v>314</v>
      </c>
      <c r="D507" s="190"/>
      <c r="E507" s="47" t="s">
        <v>122</v>
      </c>
      <c r="F507" s="48" t="s">
        <v>395</v>
      </c>
      <c r="G507" s="75">
        <v>195000</v>
      </c>
      <c r="H507" s="6"/>
      <c r="J507"/>
    </row>
    <row r="508" spans="2:10" x14ac:dyDescent="0.25">
      <c r="B508" s="187"/>
      <c r="C508" s="113" t="s">
        <v>314</v>
      </c>
      <c r="D508" s="190"/>
      <c r="E508" s="40" t="s">
        <v>122</v>
      </c>
      <c r="F508" s="78" t="s">
        <v>342</v>
      </c>
      <c r="G508" s="75">
        <v>28000</v>
      </c>
      <c r="H508" s="6"/>
      <c r="J508"/>
    </row>
    <row r="509" spans="2:10" x14ac:dyDescent="0.25">
      <c r="B509" s="187"/>
      <c r="C509" s="113" t="s">
        <v>314</v>
      </c>
      <c r="D509" s="190"/>
      <c r="E509" s="40" t="s">
        <v>122</v>
      </c>
      <c r="F509" s="78" t="s">
        <v>394</v>
      </c>
      <c r="G509" s="75">
        <v>165000</v>
      </c>
      <c r="H509" s="6"/>
      <c r="J509"/>
    </row>
    <row r="510" spans="2:10" x14ac:dyDescent="0.25">
      <c r="B510" s="187"/>
      <c r="C510" s="113" t="s">
        <v>315</v>
      </c>
      <c r="D510" s="190"/>
      <c r="E510" s="40" t="s">
        <v>122</v>
      </c>
      <c r="F510" s="78" t="s">
        <v>396</v>
      </c>
      <c r="G510" s="75">
        <v>250000</v>
      </c>
      <c r="H510" s="6"/>
      <c r="J510"/>
    </row>
    <row r="511" spans="2:10" x14ac:dyDescent="0.25">
      <c r="B511" s="187"/>
      <c r="C511" s="94"/>
      <c r="D511" s="112">
        <v>461</v>
      </c>
      <c r="E511" s="120"/>
      <c r="F511" s="112" t="s">
        <v>208</v>
      </c>
      <c r="G511" s="74">
        <f>G512</f>
        <v>655000</v>
      </c>
      <c r="H511" s="6"/>
      <c r="J511"/>
    </row>
    <row r="512" spans="2:10" x14ac:dyDescent="0.25">
      <c r="B512" s="187"/>
      <c r="C512" s="96" t="s">
        <v>202</v>
      </c>
      <c r="D512" s="48"/>
      <c r="E512" s="47" t="s">
        <v>133</v>
      </c>
      <c r="F512" s="78" t="s">
        <v>209</v>
      </c>
      <c r="G512" s="75">
        <v>655000</v>
      </c>
      <c r="H512" s="6"/>
      <c r="J512"/>
    </row>
    <row r="513" spans="2:10" x14ac:dyDescent="0.25">
      <c r="B513" s="187"/>
      <c r="C513" s="96"/>
      <c r="D513" s="73">
        <v>463</v>
      </c>
      <c r="E513" s="47"/>
      <c r="F513" s="112" t="s">
        <v>135</v>
      </c>
      <c r="G513" s="74">
        <f>G514</f>
        <v>315580.58</v>
      </c>
      <c r="H513" s="6"/>
      <c r="J513"/>
    </row>
    <row r="514" spans="2:10" x14ac:dyDescent="0.25">
      <c r="B514" s="187"/>
      <c r="C514" s="96" t="s">
        <v>202</v>
      </c>
      <c r="D514" s="48"/>
      <c r="E514" s="47" t="s">
        <v>136</v>
      </c>
      <c r="F514" s="78" t="s">
        <v>135</v>
      </c>
      <c r="G514" s="75">
        <v>315580.58</v>
      </c>
      <c r="H514" s="6"/>
      <c r="J514"/>
    </row>
    <row r="515" spans="2:10" ht="15.75" thickBot="1" x14ac:dyDescent="0.3">
      <c r="B515" s="188"/>
      <c r="C515" s="114"/>
      <c r="D515" s="115"/>
      <c r="E515" s="92"/>
      <c r="F515" s="116" t="s">
        <v>164</v>
      </c>
      <c r="G515" s="83">
        <f>G471+G479+G483+G492+G494+G498+G500+G511+G513+G490+G477</f>
        <v>3627230.58</v>
      </c>
      <c r="H515" s="6"/>
      <c r="J515"/>
    </row>
    <row r="516" spans="2:10" x14ac:dyDescent="0.25">
      <c r="B516" s="30"/>
      <c r="C516" s="30"/>
      <c r="D516" s="30"/>
      <c r="E516" s="31"/>
      <c r="F516" s="80"/>
    </row>
    <row r="517" spans="2:10" x14ac:dyDescent="0.25">
      <c r="B517" s="30"/>
      <c r="C517" s="30"/>
      <c r="D517" s="30"/>
      <c r="E517" s="31"/>
      <c r="F517" s="80"/>
    </row>
    <row r="518" spans="2:10" ht="15.75" x14ac:dyDescent="0.25">
      <c r="B518" s="30"/>
      <c r="C518" s="87" t="s">
        <v>287</v>
      </c>
      <c r="D518" s="30"/>
      <c r="E518" s="31"/>
      <c r="F518" s="80"/>
    </row>
    <row r="519" spans="2:10" ht="16.5" thickBot="1" x14ac:dyDescent="0.3">
      <c r="B519" s="30"/>
      <c r="C519" s="87"/>
      <c r="D519" s="30"/>
      <c r="E519" s="31"/>
      <c r="F519" s="80"/>
    </row>
    <row r="520" spans="2:10" ht="15" customHeight="1" x14ac:dyDescent="0.25">
      <c r="B520" s="63" t="s">
        <v>147</v>
      </c>
      <c r="C520" s="90" t="s">
        <v>166</v>
      </c>
      <c r="D520" s="90" t="s">
        <v>2</v>
      </c>
      <c r="E520" s="90" t="s">
        <v>2</v>
      </c>
      <c r="F520" s="89" t="s">
        <v>4</v>
      </c>
      <c r="G520" s="208" t="s">
        <v>332</v>
      </c>
      <c r="H520" s="6"/>
      <c r="J520"/>
    </row>
    <row r="521" spans="2:10" ht="15.75" thickBot="1" x14ac:dyDescent="0.3">
      <c r="B521" s="66" t="s">
        <v>3</v>
      </c>
      <c r="C521" s="92" t="s">
        <v>3</v>
      </c>
      <c r="D521" s="92" t="s">
        <v>3</v>
      </c>
      <c r="E521" s="92" t="s">
        <v>3</v>
      </c>
      <c r="F521" s="118"/>
      <c r="G521" s="209"/>
      <c r="H521" s="6"/>
      <c r="J521"/>
    </row>
    <row r="522" spans="2:10" x14ac:dyDescent="0.25">
      <c r="B522" s="108"/>
      <c r="C522" s="109"/>
      <c r="D522" s="109"/>
      <c r="E522" s="109"/>
      <c r="F522" s="109"/>
      <c r="G522" s="110"/>
      <c r="H522" s="6"/>
      <c r="J522"/>
    </row>
    <row r="523" spans="2:10" x14ac:dyDescent="0.25">
      <c r="B523" s="127" t="s">
        <v>201</v>
      </c>
      <c r="C523" s="47"/>
      <c r="D523" s="128"/>
      <c r="E523" s="47"/>
      <c r="F523" s="48"/>
      <c r="G523" s="129"/>
      <c r="H523" s="6"/>
      <c r="J523"/>
    </row>
    <row r="524" spans="2:10" x14ac:dyDescent="0.25">
      <c r="B524" s="202"/>
      <c r="C524" s="40"/>
      <c r="D524" s="112">
        <v>411</v>
      </c>
      <c r="E524" s="40"/>
      <c r="F524" s="112" t="s">
        <v>45</v>
      </c>
      <c r="G524" s="130">
        <f>G525+G526+G527+G528+G529</f>
        <v>102700</v>
      </c>
      <c r="H524" s="6"/>
      <c r="J524"/>
    </row>
    <row r="525" spans="2:10" x14ac:dyDescent="0.25">
      <c r="B525" s="187"/>
      <c r="C525" s="96" t="s">
        <v>316</v>
      </c>
      <c r="D525" s="189"/>
      <c r="E525" s="47" t="s">
        <v>46</v>
      </c>
      <c r="F525" s="48" t="s">
        <v>47</v>
      </c>
      <c r="G525" s="75">
        <v>85000</v>
      </c>
      <c r="H525" s="6"/>
      <c r="J525"/>
    </row>
    <row r="526" spans="2:10" x14ac:dyDescent="0.25">
      <c r="B526" s="187"/>
      <c r="C526" s="96" t="s">
        <v>316</v>
      </c>
      <c r="D526" s="190"/>
      <c r="E526" s="47" t="s">
        <v>48</v>
      </c>
      <c r="F526" s="48" t="s">
        <v>49</v>
      </c>
      <c r="G526" s="75">
        <v>2700</v>
      </c>
      <c r="H526" s="6"/>
      <c r="J526"/>
    </row>
    <row r="527" spans="2:10" x14ac:dyDescent="0.25">
      <c r="B527" s="187"/>
      <c r="C527" s="96" t="s">
        <v>316</v>
      </c>
      <c r="D527" s="190"/>
      <c r="E527" s="47" t="s">
        <v>50</v>
      </c>
      <c r="F527" s="48" t="s">
        <v>51</v>
      </c>
      <c r="G527" s="75">
        <v>10800</v>
      </c>
      <c r="H527" s="6"/>
      <c r="J527"/>
    </row>
    <row r="528" spans="2:10" x14ac:dyDescent="0.25">
      <c r="B528" s="187"/>
      <c r="C528" s="96" t="s">
        <v>316</v>
      </c>
      <c r="D528" s="190"/>
      <c r="E528" s="47" t="s">
        <v>52</v>
      </c>
      <c r="F528" s="48" t="s">
        <v>53</v>
      </c>
      <c r="G528" s="75">
        <v>3900</v>
      </c>
      <c r="H528" s="6"/>
      <c r="J528"/>
    </row>
    <row r="529" spans="2:10" x14ac:dyDescent="0.25">
      <c r="B529" s="187"/>
      <c r="C529" s="96" t="s">
        <v>316</v>
      </c>
      <c r="D529" s="191"/>
      <c r="E529" s="47" t="s">
        <v>54</v>
      </c>
      <c r="F529" s="48" t="s">
        <v>55</v>
      </c>
      <c r="G529" s="75">
        <v>300</v>
      </c>
      <c r="H529" s="6"/>
      <c r="J529"/>
    </row>
    <row r="530" spans="2:10" x14ac:dyDescent="0.25">
      <c r="B530" s="187"/>
      <c r="C530" s="96"/>
      <c r="D530" s="99">
        <v>412</v>
      </c>
      <c r="E530" s="81"/>
      <c r="F530" s="73" t="s">
        <v>56</v>
      </c>
      <c r="G530" s="100">
        <f>G531</f>
        <v>700</v>
      </c>
      <c r="H530" s="6"/>
      <c r="J530"/>
    </row>
    <row r="531" spans="2:10" x14ac:dyDescent="0.25">
      <c r="B531" s="187"/>
      <c r="C531" s="96" t="s">
        <v>316</v>
      </c>
      <c r="D531" s="99"/>
      <c r="E531" s="101" t="s">
        <v>336</v>
      </c>
      <c r="F531" s="54" t="s">
        <v>337</v>
      </c>
      <c r="G531" s="75">
        <v>700</v>
      </c>
      <c r="H531" s="6"/>
      <c r="J531"/>
    </row>
    <row r="532" spans="2:10" x14ac:dyDescent="0.25">
      <c r="B532" s="187"/>
      <c r="C532" s="96"/>
      <c r="D532" s="73">
        <v>413</v>
      </c>
      <c r="E532" s="47"/>
      <c r="F532" s="73" t="s">
        <v>59</v>
      </c>
      <c r="G532" s="74">
        <f>G533+G534</f>
        <v>3000</v>
      </c>
      <c r="H532" s="6"/>
      <c r="J532"/>
    </row>
    <row r="533" spans="2:10" x14ac:dyDescent="0.25">
      <c r="B533" s="187"/>
      <c r="C533" s="96" t="s">
        <v>316</v>
      </c>
      <c r="D533" s="189"/>
      <c r="E533" s="47" t="s">
        <v>60</v>
      </c>
      <c r="F533" s="48" t="s">
        <v>61</v>
      </c>
      <c r="G533" s="75">
        <v>2000</v>
      </c>
      <c r="H533" s="6"/>
      <c r="J533"/>
    </row>
    <row r="534" spans="2:10" x14ac:dyDescent="0.25">
      <c r="B534" s="187"/>
      <c r="C534" s="96" t="s">
        <v>303</v>
      </c>
      <c r="D534" s="191"/>
      <c r="E534" s="47" t="s">
        <v>66</v>
      </c>
      <c r="F534" s="48" t="s">
        <v>151</v>
      </c>
      <c r="G534" s="75">
        <v>1000</v>
      </c>
      <c r="H534" s="6"/>
      <c r="J534"/>
    </row>
    <row r="535" spans="2:10" x14ac:dyDescent="0.25">
      <c r="B535" s="187"/>
      <c r="C535" s="96"/>
      <c r="D535" s="73">
        <v>414</v>
      </c>
      <c r="E535" s="47"/>
      <c r="F535" s="73" t="s">
        <v>68</v>
      </c>
      <c r="G535" s="74">
        <f>G536+G537+G538</f>
        <v>2600</v>
      </c>
      <c r="H535" s="6"/>
      <c r="J535"/>
    </row>
    <row r="536" spans="2:10" x14ac:dyDescent="0.25">
      <c r="B536" s="187"/>
      <c r="C536" s="96" t="s">
        <v>316</v>
      </c>
      <c r="D536" s="189"/>
      <c r="E536" s="47" t="s">
        <v>69</v>
      </c>
      <c r="F536" s="48" t="s">
        <v>70</v>
      </c>
      <c r="G536" s="75">
        <v>1000</v>
      </c>
      <c r="H536" s="6"/>
      <c r="J536"/>
    </row>
    <row r="537" spans="2:10" x14ac:dyDescent="0.25">
      <c r="B537" s="187"/>
      <c r="C537" s="96" t="s">
        <v>316</v>
      </c>
      <c r="D537" s="190"/>
      <c r="E537" s="47" t="s">
        <v>71</v>
      </c>
      <c r="F537" s="48" t="s">
        <v>72</v>
      </c>
      <c r="G537" s="75">
        <v>1000</v>
      </c>
      <c r="H537" s="6"/>
      <c r="J537"/>
    </row>
    <row r="538" spans="2:10" x14ac:dyDescent="0.25">
      <c r="B538" s="187"/>
      <c r="C538" s="96" t="s">
        <v>304</v>
      </c>
      <c r="D538" s="191"/>
      <c r="E538" s="47" t="s">
        <v>73</v>
      </c>
      <c r="F538" s="48" t="s">
        <v>152</v>
      </c>
      <c r="G538" s="75">
        <v>600</v>
      </c>
      <c r="H538" s="6"/>
      <c r="J538"/>
    </row>
    <row r="539" spans="2:10" x14ac:dyDescent="0.25">
      <c r="B539" s="187"/>
      <c r="C539" s="113"/>
      <c r="D539" s="112">
        <v>415</v>
      </c>
      <c r="E539" s="40"/>
      <c r="F539" s="112" t="s">
        <v>204</v>
      </c>
      <c r="G539" s="74">
        <f>G540</f>
        <v>500</v>
      </c>
      <c r="H539" s="6"/>
      <c r="J539"/>
    </row>
    <row r="540" spans="2:10" x14ac:dyDescent="0.25">
      <c r="B540" s="187"/>
      <c r="C540" s="113" t="s">
        <v>316</v>
      </c>
      <c r="D540" s="98"/>
      <c r="E540" s="40" t="s">
        <v>88</v>
      </c>
      <c r="F540" s="78" t="s">
        <v>155</v>
      </c>
      <c r="G540" s="75">
        <v>500</v>
      </c>
      <c r="H540" s="6"/>
      <c r="J540"/>
    </row>
    <row r="541" spans="2:10" x14ac:dyDescent="0.25">
      <c r="B541" s="187"/>
      <c r="C541" s="113"/>
      <c r="D541" s="112">
        <v>419</v>
      </c>
      <c r="E541" s="40"/>
      <c r="F541" s="112" t="s">
        <v>96</v>
      </c>
      <c r="G541" s="74">
        <f>G543+G542</f>
        <v>7400</v>
      </c>
      <c r="H541" s="6"/>
      <c r="J541"/>
    </row>
    <row r="542" spans="2:10" x14ac:dyDescent="0.25">
      <c r="B542" s="187"/>
      <c r="C542" s="113" t="s">
        <v>316</v>
      </c>
      <c r="D542" s="140"/>
      <c r="E542" s="40" t="s">
        <v>294</v>
      </c>
      <c r="F542" s="103" t="s">
        <v>295</v>
      </c>
      <c r="G542" s="76">
        <v>5900</v>
      </c>
      <c r="H542" s="6"/>
      <c r="J542"/>
    </row>
    <row r="543" spans="2:10" x14ac:dyDescent="0.25">
      <c r="B543" s="187"/>
      <c r="C543" s="113" t="s">
        <v>316</v>
      </c>
      <c r="D543" s="97"/>
      <c r="E543" s="40" t="s">
        <v>102</v>
      </c>
      <c r="F543" s="78" t="s">
        <v>157</v>
      </c>
      <c r="G543" s="75">
        <v>1500</v>
      </c>
      <c r="H543" s="6"/>
      <c r="J543"/>
    </row>
    <row r="544" spans="2:10" x14ac:dyDescent="0.25">
      <c r="B544" s="187"/>
      <c r="C544" s="113"/>
      <c r="D544" s="112">
        <v>463</v>
      </c>
      <c r="E544" s="40"/>
      <c r="F544" s="112" t="s">
        <v>135</v>
      </c>
      <c r="G544" s="74">
        <f>G545</f>
        <v>58000</v>
      </c>
      <c r="H544" s="6"/>
      <c r="J544"/>
    </row>
    <row r="545" spans="2:10" x14ac:dyDescent="0.25">
      <c r="B545" s="187"/>
      <c r="C545" s="113" t="s">
        <v>316</v>
      </c>
      <c r="D545" s="78"/>
      <c r="E545" s="40" t="s">
        <v>136</v>
      </c>
      <c r="F545" s="78" t="s">
        <v>135</v>
      </c>
      <c r="G545" s="75">
        <v>58000</v>
      </c>
      <c r="H545" s="6"/>
      <c r="J545"/>
    </row>
    <row r="546" spans="2:10" ht="15.75" thickBot="1" x14ac:dyDescent="0.3">
      <c r="B546" s="188"/>
      <c r="C546" s="114"/>
      <c r="D546" s="115"/>
      <c r="E546" s="92"/>
      <c r="F546" s="116" t="s">
        <v>164</v>
      </c>
      <c r="G546" s="83">
        <f>G524+G532+G535+G541+G544+G539+G530</f>
        <v>174900</v>
      </c>
      <c r="H546" s="6"/>
      <c r="J546"/>
    </row>
    <row r="547" spans="2:10" x14ac:dyDescent="0.25">
      <c r="B547" s="1"/>
      <c r="C547" s="72"/>
      <c r="D547" s="30"/>
      <c r="E547" s="31"/>
      <c r="F547" s="136"/>
      <c r="G547" s="8"/>
      <c r="H547" s="8"/>
      <c r="I547" s="8"/>
      <c r="J547" s="8"/>
    </row>
    <row r="548" spans="2:10" x14ac:dyDescent="0.25">
      <c r="B548" s="1"/>
      <c r="C548" s="72"/>
      <c r="D548" s="30"/>
      <c r="E548" s="31"/>
      <c r="F548" s="80"/>
      <c r="G548" s="8"/>
      <c r="H548" s="8"/>
      <c r="I548" s="8"/>
      <c r="J548" s="8"/>
    </row>
    <row r="549" spans="2:10" x14ac:dyDescent="0.25">
      <c r="B549" s="1"/>
      <c r="C549" s="72"/>
      <c r="D549" s="30"/>
      <c r="E549" s="31"/>
      <c r="F549" s="80"/>
      <c r="G549" s="8"/>
      <c r="H549" s="8"/>
      <c r="I549" s="8"/>
      <c r="J549" s="8"/>
    </row>
    <row r="550" spans="2:10" x14ac:dyDescent="0.25">
      <c r="B550" s="1"/>
      <c r="C550" s="72"/>
      <c r="D550" s="30"/>
      <c r="E550" s="31"/>
      <c r="F550" s="80"/>
      <c r="G550" s="8"/>
      <c r="H550" s="8"/>
      <c r="I550" s="8"/>
      <c r="J550" s="8"/>
    </row>
    <row r="551" spans="2:10" x14ac:dyDescent="0.25">
      <c r="B551" s="1"/>
      <c r="C551" s="72"/>
      <c r="D551" s="30"/>
      <c r="E551" s="31"/>
      <c r="F551" s="80"/>
      <c r="G551" s="8"/>
      <c r="H551" s="8"/>
      <c r="I551" s="8"/>
      <c r="J551" s="8"/>
    </row>
    <row r="552" spans="2:10" x14ac:dyDescent="0.25">
      <c r="B552" s="1"/>
      <c r="C552" s="72"/>
      <c r="D552" s="30"/>
      <c r="E552" s="31"/>
      <c r="F552" s="80"/>
      <c r="G552" s="8"/>
      <c r="H552" s="8"/>
      <c r="I552" s="8"/>
      <c r="J552" s="8"/>
    </row>
    <row r="553" spans="2:10" x14ac:dyDescent="0.25">
      <c r="B553" s="1"/>
      <c r="C553" s="72"/>
      <c r="D553" s="30"/>
      <c r="E553" s="31"/>
      <c r="F553" s="80"/>
      <c r="G553" s="8"/>
      <c r="H553" s="8"/>
      <c r="I553" s="8"/>
      <c r="J553" s="8"/>
    </row>
    <row r="554" spans="2:10" x14ac:dyDescent="0.25">
      <c r="B554" s="1"/>
      <c r="C554" s="72"/>
      <c r="D554" s="30"/>
      <c r="E554" s="31"/>
      <c r="F554" s="80"/>
      <c r="G554" s="8"/>
      <c r="H554" s="8"/>
      <c r="I554" s="8"/>
      <c r="J554" s="8"/>
    </row>
    <row r="555" spans="2:10" x14ac:dyDescent="0.25">
      <c r="B555" s="1"/>
      <c r="C555" s="72"/>
      <c r="D555" s="30"/>
      <c r="E555" s="31"/>
      <c r="F555" s="80"/>
      <c r="G555" s="8"/>
      <c r="H555" s="8"/>
      <c r="I555" s="8"/>
      <c r="J555" s="8"/>
    </row>
    <row r="556" spans="2:10" x14ac:dyDescent="0.25">
      <c r="B556" s="1"/>
      <c r="C556" s="72"/>
      <c r="D556" s="30"/>
      <c r="E556" s="31"/>
      <c r="F556" s="80"/>
      <c r="G556" s="8"/>
      <c r="H556" s="8"/>
      <c r="I556" s="8"/>
      <c r="J556" s="8"/>
    </row>
    <row r="557" spans="2:10" x14ac:dyDescent="0.25">
      <c r="B557" s="1"/>
      <c r="C557" s="72"/>
      <c r="D557" s="30"/>
      <c r="E557" s="31"/>
      <c r="F557" s="80"/>
      <c r="G557" s="8"/>
      <c r="H557" s="8"/>
      <c r="I557" s="8"/>
      <c r="J557" s="8"/>
    </row>
    <row r="558" spans="2:10" x14ac:dyDescent="0.25">
      <c r="B558" s="1"/>
      <c r="C558" s="72"/>
      <c r="D558" s="30"/>
      <c r="E558" s="31"/>
      <c r="F558" s="80"/>
      <c r="G558" s="8"/>
      <c r="H558" s="8"/>
      <c r="I558" s="8"/>
      <c r="J558" s="8"/>
    </row>
    <row r="559" spans="2:10" x14ac:dyDescent="0.25">
      <c r="B559" s="1"/>
      <c r="C559" s="72"/>
      <c r="D559" s="30"/>
      <c r="E559" s="31"/>
      <c r="F559" s="80"/>
      <c r="G559" s="8"/>
      <c r="H559" s="8"/>
      <c r="I559" s="8"/>
      <c r="J559" s="8"/>
    </row>
    <row r="560" spans="2:10" x14ac:dyDescent="0.25">
      <c r="B560" s="1"/>
      <c r="C560" s="72"/>
      <c r="D560" s="30"/>
      <c r="E560" s="31"/>
      <c r="F560" s="80"/>
      <c r="G560" s="8"/>
      <c r="H560" s="8"/>
      <c r="I560" s="8"/>
      <c r="J560" s="8"/>
    </row>
    <row r="561" spans="2:10" x14ac:dyDescent="0.25">
      <c r="B561" s="1"/>
      <c r="C561" s="72"/>
      <c r="D561" s="30"/>
      <c r="E561" s="31"/>
      <c r="F561" s="80"/>
      <c r="G561" s="8"/>
      <c r="H561" s="8"/>
      <c r="I561" s="8"/>
      <c r="J561" s="8"/>
    </row>
    <row r="562" spans="2:10" x14ac:dyDescent="0.25">
      <c r="B562" s="1"/>
      <c r="C562" s="72"/>
      <c r="D562" s="30"/>
      <c r="E562" s="31"/>
      <c r="F562" s="80"/>
      <c r="G562" s="8"/>
      <c r="H562" s="8"/>
      <c r="I562" s="8"/>
      <c r="J562" s="8"/>
    </row>
    <row r="563" spans="2:10" x14ac:dyDescent="0.25">
      <c r="B563" s="1"/>
      <c r="C563" s="72"/>
      <c r="D563" s="30"/>
      <c r="E563" s="31"/>
      <c r="F563" s="80"/>
      <c r="G563" s="8"/>
      <c r="H563" s="8"/>
      <c r="I563" s="8"/>
      <c r="J563" s="8"/>
    </row>
    <row r="564" spans="2:10" x14ac:dyDescent="0.25">
      <c r="B564" s="1"/>
      <c r="C564" s="72"/>
      <c r="D564" s="30"/>
      <c r="E564" s="31"/>
      <c r="F564" s="80"/>
      <c r="G564" s="8"/>
      <c r="H564" s="8"/>
      <c r="I564" s="8"/>
      <c r="J564" s="8"/>
    </row>
    <row r="565" spans="2:10" x14ac:dyDescent="0.25">
      <c r="B565" s="1"/>
      <c r="C565" s="72"/>
      <c r="D565" s="30"/>
      <c r="E565" s="31"/>
      <c r="F565" s="80"/>
      <c r="G565" s="8"/>
      <c r="H565" s="8"/>
      <c r="I565" s="8"/>
      <c r="J565" s="8"/>
    </row>
    <row r="566" spans="2:10" x14ac:dyDescent="0.25">
      <c r="B566" s="1"/>
      <c r="C566" s="72"/>
      <c r="D566" s="30"/>
      <c r="E566" s="31"/>
      <c r="F566" s="80"/>
      <c r="G566" s="8"/>
      <c r="H566" s="8"/>
      <c r="I566" s="8"/>
      <c r="J566" s="8"/>
    </row>
    <row r="567" spans="2:10" x14ac:dyDescent="0.25">
      <c r="B567" s="1"/>
      <c r="C567" s="72"/>
      <c r="D567" s="30"/>
      <c r="E567" s="31"/>
      <c r="F567" s="80"/>
      <c r="G567" s="8"/>
      <c r="H567" s="8"/>
      <c r="I567" s="8"/>
      <c r="J567" s="8"/>
    </row>
    <row r="568" spans="2:10" x14ac:dyDescent="0.25">
      <c r="B568" s="1"/>
      <c r="C568" s="72"/>
      <c r="D568" s="30"/>
      <c r="E568" s="31"/>
      <c r="F568" s="80"/>
      <c r="G568" s="8"/>
      <c r="H568" s="8"/>
      <c r="I568" s="8"/>
      <c r="J568" s="8"/>
    </row>
    <row r="569" spans="2:10" x14ac:dyDescent="0.25">
      <c r="B569" s="30"/>
      <c r="C569" s="30"/>
      <c r="D569" s="30"/>
      <c r="E569" s="31"/>
      <c r="F569" s="80"/>
    </row>
    <row r="570" spans="2:10" ht="18.75" x14ac:dyDescent="0.3">
      <c r="B570" s="30"/>
      <c r="C570" s="210" t="s">
        <v>291</v>
      </c>
      <c r="D570" s="211"/>
      <c r="E570" s="211"/>
      <c r="F570" s="211"/>
      <c r="G570" s="184"/>
      <c r="H570" s="1"/>
      <c r="I570" s="1"/>
    </row>
    <row r="571" spans="2:10" ht="19.5" thickBot="1" x14ac:dyDescent="0.35">
      <c r="B571" s="30"/>
      <c r="C571" s="88"/>
      <c r="D571" s="137"/>
      <c r="E571" s="137"/>
      <c r="F571" s="137"/>
    </row>
    <row r="572" spans="2:10" ht="15" customHeight="1" x14ac:dyDescent="0.25">
      <c r="B572" s="33" t="s">
        <v>147</v>
      </c>
      <c r="C572" s="90" t="s">
        <v>166</v>
      </c>
      <c r="D572" s="63" t="s">
        <v>2</v>
      </c>
      <c r="E572" s="90" t="s">
        <v>2</v>
      </c>
      <c r="F572" s="89" t="s">
        <v>4</v>
      </c>
      <c r="G572" s="208" t="s">
        <v>332</v>
      </c>
      <c r="H572" s="6"/>
      <c r="J572"/>
    </row>
    <row r="573" spans="2:10" ht="15.75" thickBot="1" x14ac:dyDescent="0.3">
      <c r="B573" s="135" t="s">
        <v>3</v>
      </c>
      <c r="C573" s="122" t="s">
        <v>3</v>
      </c>
      <c r="D573" s="121" t="s">
        <v>3</v>
      </c>
      <c r="E573" s="122" t="s">
        <v>3</v>
      </c>
      <c r="F573" s="123" t="s">
        <v>189</v>
      </c>
      <c r="G573" s="209"/>
      <c r="H573" s="6"/>
      <c r="J573"/>
    </row>
    <row r="574" spans="2:10" x14ac:dyDescent="0.25">
      <c r="B574" s="138"/>
      <c r="C574" s="47"/>
      <c r="D574" s="47"/>
      <c r="E574" s="47"/>
      <c r="F574" s="48"/>
      <c r="G574" s="139"/>
      <c r="H574" s="6"/>
      <c r="J574"/>
    </row>
    <row r="575" spans="2:10" x14ac:dyDescent="0.25">
      <c r="B575" s="127" t="s">
        <v>210</v>
      </c>
      <c r="C575" s="47"/>
      <c r="D575" s="128"/>
      <c r="E575" s="47"/>
      <c r="F575" s="48"/>
      <c r="G575" s="129"/>
      <c r="H575" s="6"/>
      <c r="J575"/>
    </row>
    <row r="576" spans="2:10" x14ac:dyDescent="0.25">
      <c r="B576" s="186"/>
      <c r="C576" s="47"/>
      <c r="D576" s="73">
        <v>411</v>
      </c>
      <c r="E576" s="47"/>
      <c r="F576" s="73" t="s">
        <v>45</v>
      </c>
      <c r="G576" s="74">
        <f>G577+G578+G579+G580+G581</f>
        <v>93700</v>
      </c>
      <c r="H576" s="6"/>
      <c r="J576"/>
    </row>
    <row r="577" spans="2:10" x14ac:dyDescent="0.25">
      <c r="B577" s="187"/>
      <c r="C577" s="96" t="s">
        <v>317</v>
      </c>
      <c r="D577" s="189"/>
      <c r="E577" s="47" t="s">
        <v>46</v>
      </c>
      <c r="F577" s="48" t="s">
        <v>47</v>
      </c>
      <c r="G577" s="75">
        <v>78000</v>
      </c>
      <c r="H577" s="6"/>
      <c r="J577"/>
    </row>
    <row r="578" spans="2:10" x14ac:dyDescent="0.25">
      <c r="B578" s="187"/>
      <c r="C578" s="96" t="s">
        <v>317</v>
      </c>
      <c r="D578" s="190"/>
      <c r="E578" s="47" t="s">
        <v>48</v>
      </c>
      <c r="F578" s="48" t="s">
        <v>49</v>
      </c>
      <c r="G578" s="75">
        <v>2400</v>
      </c>
      <c r="H578" s="6"/>
      <c r="J578"/>
    </row>
    <row r="579" spans="2:10" x14ac:dyDescent="0.25">
      <c r="B579" s="187"/>
      <c r="C579" s="96" t="s">
        <v>317</v>
      </c>
      <c r="D579" s="190"/>
      <c r="E579" s="47" t="s">
        <v>50</v>
      </c>
      <c r="F579" s="48" t="s">
        <v>51</v>
      </c>
      <c r="G579" s="75">
        <v>9800</v>
      </c>
      <c r="H579" s="6"/>
      <c r="J579"/>
    </row>
    <row r="580" spans="2:10" x14ac:dyDescent="0.25">
      <c r="B580" s="187"/>
      <c r="C580" s="96" t="s">
        <v>317</v>
      </c>
      <c r="D580" s="190"/>
      <c r="E580" s="47" t="s">
        <v>52</v>
      </c>
      <c r="F580" s="48" t="s">
        <v>53</v>
      </c>
      <c r="G580" s="75">
        <v>3300</v>
      </c>
      <c r="H580" s="6"/>
      <c r="J580"/>
    </row>
    <row r="581" spans="2:10" x14ac:dyDescent="0.25">
      <c r="B581" s="187"/>
      <c r="C581" s="96" t="s">
        <v>317</v>
      </c>
      <c r="D581" s="191"/>
      <c r="E581" s="47" t="s">
        <v>54</v>
      </c>
      <c r="F581" s="48" t="s">
        <v>55</v>
      </c>
      <c r="G581" s="75">
        <v>200</v>
      </c>
      <c r="H581" s="6"/>
      <c r="J581"/>
    </row>
    <row r="582" spans="2:10" x14ac:dyDescent="0.25">
      <c r="B582" s="187"/>
      <c r="C582" s="96"/>
      <c r="D582" s="73">
        <v>413</v>
      </c>
      <c r="E582" s="47"/>
      <c r="F582" s="73" t="s">
        <v>59</v>
      </c>
      <c r="G582" s="141">
        <f>G583+G585+G584</f>
        <v>91100</v>
      </c>
      <c r="H582" s="6"/>
      <c r="J582"/>
    </row>
    <row r="583" spans="2:10" x14ac:dyDescent="0.25">
      <c r="B583" s="187"/>
      <c r="C583" s="96" t="s">
        <v>317</v>
      </c>
      <c r="D583" s="189"/>
      <c r="E583" s="47" t="s">
        <v>60</v>
      </c>
      <c r="F583" s="48" t="s">
        <v>61</v>
      </c>
      <c r="G583" s="75">
        <v>500</v>
      </c>
      <c r="H583" s="6"/>
      <c r="J583"/>
    </row>
    <row r="584" spans="2:10" x14ac:dyDescent="0.25">
      <c r="B584" s="187"/>
      <c r="C584" s="96" t="s">
        <v>322</v>
      </c>
      <c r="D584" s="192"/>
      <c r="E584" s="47" t="s">
        <v>64</v>
      </c>
      <c r="F584" s="48" t="s">
        <v>211</v>
      </c>
      <c r="G584" s="75">
        <v>90000</v>
      </c>
      <c r="H584" s="6"/>
      <c r="J584"/>
    </row>
    <row r="585" spans="2:10" x14ac:dyDescent="0.25">
      <c r="B585" s="187"/>
      <c r="C585" s="96" t="s">
        <v>303</v>
      </c>
      <c r="D585" s="191"/>
      <c r="E585" s="47" t="s">
        <v>66</v>
      </c>
      <c r="F585" s="48" t="s">
        <v>151</v>
      </c>
      <c r="G585" s="75">
        <v>600</v>
      </c>
      <c r="H585" s="6"/>
      <c r="J585"/>
    </row>
    <row r="586" spans="2:10" x14ac:dyDescent="0.25">
      <c r="B586" s="187"/>
      <c r="C586" s="96"/>
      <c r="D586" s="73">
        <v>414</v>
      </c>
      <c r="E586" s="47"/>
      <c r="F586" s="73" t="s">
        <v>68</v>
      </c>
      <c r="G586" s="74">
        <f>G587+G588+G589</f>
        <v>1800</v>
      </c>
      <c r="H586" s="6"/>
      <c r="J586"/>
    </row>
    <row r="587" spans="2:10" x14ac:dyDescent="0.25">
      <c r="B587" s="187"/>
      <c r="C587" s="96" t="s">
        <v>317</v>
      </c>
      <c r="D587" s="189"/>
      <c r="E587" s="47" t="s">
        <v>69</v>
      </c>
      <c r="F587" s="48" t="s">
        <v>70</v>
      </c>
      <c r="G587" s="75">
        <v>600</v>
      </c>
      <c r="H587" s="6"/>
      <c r="J587"/>
    </row>
    <row r="588" spans="2:10" x14ac:dyDescent="0.25">
      <c r="B588" s="187"/>
      <c r="C588" s="96" t="s">
        <v>317</v>
      </c>
      <c r="D588" s="190"/>
      <c r="E588" s="47" t="s">
        <v>71</v>
      </c>
      <c r="F588" s="48" t="s">
        <v>72</v>
      </c>
      <c r="G588" s="75">
        <v>500</v>
      </c>
      <c r="H588" s="6"/>
      <c r="J588"/>
    </row>
    <row r="589" spans="2:10" x14ac:dyDescent="0.25">
      <c r="B589" s="187"/>
      <c r="C589" s="96" t="s">
        <v>304</v>
      </c>
      <c r="D589" s="190"/>
      <c r="E589" s="47" t="s">
        <v>73</v>
      </c>
      <c r="F589" s="48" t="s">
        <v>191</v>
      </c>
      <c r="G589" s="75">
        <v>700</v>
      </c>
      <c r="H589" s="6"/>
      <c r="J589"/>
    </row>
    <row r="590" spans="2:10" x14ac:dyDescent="0.25">
      <c r="B590" s="187"/>
      <c r="C590" s="96"/>
      <c r="D590" s="73">
        <v>415</v>
      </c>
      <c r="E590" s="47"/>
      <c r="F590" s="112" t="s">
        <v>85</v>
      </c>
      <c r="G590" s="100">
        <f>G591</f>
        <v>90000</v>
      </c>
      <c r="H590" s="6"/>
      <c r="J590"/>
    </row>
    <row r="591" spans="2:10" x14ac:dyDescent="0.25">
      <c r="B591" s="187"/>
      <c r="C591" s="113" t="s">
        <v>304</v>
      </c>
      <c r="D591" s="112"/>
      <c r="E591" s="40" t="s">
        <v>86</v>
      </c>
      <c r="F591" s="78" t="s">
        <v>87</v>
      </c>
      <c r="G591" s="75">
        <v>90000</v>
      </c>
      <c r="H591" s="6"/>
      <c r="J591"/>
    </row>
    <row r="592" spans="2:10" x14ac:dyDescent="0.25">
      <c r="B592" s="187"/>
      <c r="C592" s="113"/>
      <c r="D592" s="112">
        <v>419</v>
      </c>
      <c r="E592" s="40"/>
      <c r="F592" s="112" t="s">
        <v>96</v>
      </c>
      <c r="G592" s="74">
        <f>G593+G594+G595+G596+G597</f>
        <v>67550</v>
      </c>
      <c r="H592" s="6"/>
      <c r="J592"/>
    </row>
    <row r="593" spans="2:10" x14ac:dyDescent="0.25">
      <c r="B593" s="187"/>
      <c r="C593" s="113" t="s">
        <v>317</v>
      </c>
      <c r="D593" s="112"/>
      <c r="E593" s="40" t="s">
        <v>294</v>
      </c>
      <c r="F593" s="103" t="s">
        <v>295</v>
      </c>
      <c r="G593" s="76">
        <v>5050</v>
      </c>
      <c r="H593" s="6"/>
      <c r="J593"/>
    </row>
    <row r="594" spans="2:10" x14ac:dyDescent="0.25">
      <c r="B594" s="187"/>
      <c r="C594" s="113" t="s">
        <v>317</v>
      </c>
      <c r="D594" s="140"/>
      <c r="E594" s="40" t="s">
        <v>102</v>
      </c>
      <c r="F594" s="78" t="s">
        <v>212</v>
      </c>
      <c r="G594" s="75">
        <v>55000</v>
      </c>
      <c r="H594" s="6"/>
      <c r="J594"/>
    </row>
    <row r="595" spans="2:10" x14ac:dyDescent="0.25">
      <c r="B595" s="187"/>
      <c r="C595" s="113" t="s">
        <v>317</v>
      </c>
      <c r="D595" s="140"/>
      <c r="E595" s="40" t="s">
        <v>102</v>
      </c>
      <c r="F595" s="78" t="s">
        <v>213</v>
      </c>
      <c r="G595" s="75">
        <v>1500</v>
      </c>
      <c r="H595" s="6"/>
      <c r="J595"/>
    </row>
    <row r="596" spans="2:10" x14ac:dyDescent="0.25">
      <c r="B596" s="187"/>
      <c r="C596" s="113" t="s">
        <v>317</v>
      </c>
      <c r="D596" s="140"/>
      <c r="E596" s="40" t="s">
        <v>102</v>
      </c>
      <c r="F596" s="78" t="s">
        <v>214</v>
      </c>
      <c r="G596" s="75">
        <v>5000</v>
      </c>
      <c r="H596" s="6"/>
      <c r="J596"/>
    </row>
    <row r="597" spans="2:10" x14ac:dyDescent="0.25">
      <c r="B597" s="187"/>
      <c r="C597" s="113" t="s">
        <v>317</v>
      </c>
      <c r="D597" s="140"/>
      <c r="E597" s="40" t="s">
        <v>102</v>
      </c>
      <c r="F597" s="78" t="s">
        <v>157</v>
      </c>
      <c r="G597" s="75">
        <v>1000</v>
      </c>
      <c r="H597" s="6"/>
      <c r="J597"/>
    </row>
    <row r="598" spans="2:10" x14ac:dyDescent="0.25">
      <c r="B598" s="187"/>
      <c r="C598" s="113"/>
      <c r="D598" s="112">
        <v>432</v>
      </c>
      <c r="E598" s="40"/>
      <c r="F598" s="112" t="s">
        <v>121</v>
      </c>
      <c r="G598" s="74">
        <f>G599+G600</f>
        <v>570000</v>
      </c>
      <c r="H598" s="6"/>
      <c r="J598"/>
    </row>
    <row r="599" spans="2:10" x14ac:dyDescent="0.25">
      <c r="B599" s="187"/>
      <c r="C599" s="96" t="s">
        <v>324</v>
      </c>
      <c r="D599" s="189"/>
      <c r="E599" s="47" t="s">
        <v>122</v>
      </c>
      <c r="F599" s="78" t="s">
        <v>215</v>
      </c>
      <c r="G599" s="75">
        <v>420000</v>
      </c>
      <c r="H599" s="6"/>
      <c r="J599"/>
    </row>
    <row r="600" spans="2:10" x14ac:dyDescent="0.25">
      <c r="B600" s="187"/>
      <c r="C600" s="96" t="s">
        <v>325</v>
      </c>
      <c r="D600" s="191"/>
      <c r="E600" s="47" t="s">
        <v>122</v>
      </c>
      <c r="F600" s="78" t="s">
        <v>216</v>
      </c>
      <c r="G600" s="75">
        <v>150000</v>
      </c>
      <c r="H600" s="6"/>
      <c r="J600"/>
    </row>
    <row r="601" spans="2:10" x14ac:dyDescent="0.25">
      <c r="B601" s="187"/>
      <c r="C601" s="113"/>
      <c r="D601" s="112">
        <v>463</v>
      </c>
      <c r="E601" s="40"/>
      <c r="F601" s="112" t="s">
        <v>135</v>
      </c>
      <c r="G601" s="142">
        <f>G602</f>
        <v>16500</v>
      </c>
      <c r="H601" s="6"/>
      <c r="J601"/>
    </row>
    <row r="602" spans="2:10" x14ac:dyDescent="0.25">
      <c r="B602" s="187"/>
      <c r="C602" s="113" t="s">
        <v>317</v>
      </c>
      <c r="D602" s="78"/>
      <c r="E602" s="40" t="s">
        <v>136</v>
      </c>
      <c r="F602" s="78" t="s">
        <v>135</v>
      </c>
      <c r="G602" s="143">
        <v>16500</v>
      </c>
      <c r="H602" s="6"/>
      <c r="J602"/>
    </row>
    <row r="603" spans="2:10" ht="15.75" thickBot="1" x14ac:dyDescent="0.3">
      <c r="B603" s="188"/>
      <c r="C603" s="92"/>
      <c r="D603" s="115"/>
      <c r="E603" s="92"/>
      <c r="F603" s="116" t="s">
        <v>164</v>
      </c>
      <c r="G603" s="83">
        <f>G576+G582+G586+G592+G598+G590+G601</f>
        <v>930650</v>
      </c>
      <c r="H603" s="6"/>
      <c r="J603"/>
    </row>
    <row r="604" spans="2:10" x14ac:dyDescent="0.25">
      <c r="B604" s="30"/>
      <c r="C604" s="30"/>
      <c r="D604" s="30"/>
      <c r="E604" s="31"/>
      <c r="F604" s="80"/>
    </row>
    <row r="605" spans="2:10" x14ac:dyDescent="0.25">
      <c r="B605" s="30"/>
      <c r="C605" s="30"/>
      <c r="D605" s="30"/>
      <c r="E605" s="31"/>
      <c r="F605" s="80"/>
    </row>
    <row r="606" spans="2:10" x14ac:dyDescent="0.25">
      <c r="B606" s="30"/>
      <c r="C606" s="30"/>
      <c r="D606" s="30"/>
      <c r="E606" s="31"/>
      <c r="F606" s="80"/>
    </row>
    <row r="607" spans="2:10" x14ac:dyDescent="0.25">
      <c r="B607" s="30"/>
      <c r="C607" s="30"/>
      <c r="D607" s="30"/>
      <c r="E607" s="31"/>
      <c r="F607" s="80"/>
    </row>
    <row r="608" spans="2:10" x14ac:dyDescent="0.25">
      <c r="B608" s="30"/>
      <c r="C608" s="30"/>
      <c r="D608" s="30"/>
      <c r="E608" s="31"/>
      <c r="F608" s="80"/>
    </row>
    <row r="609" spans="2:10" x14ac:dyDescent="0.25">
      <c r="B609" s="30"/>
      <c r="C609" s="30"/>
      <c r="D609" s="30"/>
      <c r="E609" s="31"/>
      <c r="F609" s="80"/>
    </row>
    <row r="610" spans="2:10" x14ac:dyDescent="0.25">
      <c r="B610" s="30"/>
      <c r="C610" s="30"/>
      <c r="D610" s="30"/>
      <c r="E610" s="31"/>
      <c r="F610" s="80"/>
    </row>
    <row r="611" spans="2:10" x14ac:dyDescent="0.25">
      <c r="B611" s="30"/>
      <c r="C611" s="30"/>
      <c r="D611" s="30"/>
      <c r="E611" s="31"/>
      <c r="F611" s="80"/>
    </row>
    <row r="612" spans="2:10" x14ac:dyDescent="0.25">
      <c r="B612" s="30"/>
      <c r="C612" s="30"/>
      <c r="D612" s="30"/>
      <c r="E612" s="31"/>
      <c r="F612" s="80"/>
    </row>
    <row r="613" spans="2:10" x14ac:dyDescent="0.25">
      <c r="B613" s="30"/>
      <c r="C613" s="30"/>
      <c r="D613" s="30"/>
      <c r="E613" s="31"/>
      <c r="F613" s="80"/>
    </row>
    <row r="614" spans="2:10" x14ac:dyDescent="0.25">
      <c r="B614" s="30"/>
      <c r="C614" s="30"/>
      <c r="D614" s="30"/>
      <c r="E614" s="31"/>
      <c r="F614" s="80"/>
    </row>
    <row r="615" spans="2:10" x14ac:dyDescent="0.25">
      <c r="B615" s="30"/>
      <c r="C615" s="30"/>
      <c r="D615" s="30"/>
      <c r="E615" s="31"/>
      <c r="F615" s="80"/>
    </row>
    <row r="616" spans="2:10" x14ac:dyDescent="0.25">
      <c r="B616" s="30"/>
      <c r="C616" s="30"/>
      <c r="D616" s="30"/>
      <c r="E616" s="31"/>
      <c r="F616" s="80"/>
    </row>
    <row r="617" spans="2:10" x14ac:dyDescent="0.25">
      <c r="B617" s="30"/>
      <c r="C617" s="30"/>
      <c r="D617" s="30"/>
      <c r="E617" s="31"/>
      <c r="F617" s="80"/>
    </row>
    <row r="618" spans="2:10" x14ac:dyDescent="0.25">
      <c r="B618" s="30"/>
      <c r="C618" s="30"/>
      <c r="D618" s="30"/>
      <c r="E618" s="31"/>
      <c r="F618" s="80"/>
    </row>
    <row r="619" spans="2:10" x14ac:dyDescent="0.25">
      <c r="B619" s="30"/>
      <c r="C619" s="30"/>
      <c r="D619" s="30"/>
      <c r="E619" s="31"/>
      <c r="F619" s="80"/>
    </row>
    <row r="620" spans="2:10" x14ac:dyDescent="0.25">
      <c r="B620" s="30"/>
      <c r="C620" s="30"/>
      <c r="D620" s="30"/>
      <c r="E620" s="31"/>
      <c r="F620" s="80"/>
    </row>
    <row r="621" spans="2:10" x14ac:dyDescent="0.25">
      <c r="B621" s="30"/>
      <c r="C621" s="30"/>
      <c r="D621" s="30"/>
      <c r="E621" s="31"/>
      <c r="F621" s="80"/>
    </row>
    <row r="622" spans="2:10" ht="18.75" x14ac:dyDescent="0.3">
      <c r="B622" s="30"/>
      <c r="C622" s="195" t="s">
        <v>286</v>
      </c>
      <c r="D622" s="201"/>
      <c r="E622" s="201"/>
      <c r="F622" s="201"/>
    </row>
    <row r="623" spans="2:10" ht="19.5" thickBot="1" x14ac:dyDescent="0.35">
      <c r="B623" s="30"/>
      <c r="C623" s="88"/>
      <c r="D623" s="137"/>
      <c r="E623" s="137"/>
      <c r="F623" s="137"/>
    </row>
    <row r="624" spans="2:10" ht="15" customHeight="1" x14ac:dyDescent="0.25">
      <c r="B624" s="33" t="s">
        <v>147</v>
      </c>
      <c r="C624" s="90" t="s">
        <v>166</v>
      </c>
      <c r="D624" s="63" t="s">
        <v>2</v>
      </c>
      <c r="E624" s="90" t="s">
        <v>2</v>
      </c>
      <c r="F624" s="89" t="s">
        <v>4</v>
      </c>
      <c r="G624" s="208" t="s">
        <v>332</v>
      </c>
      <c r="H624" s="6"/>
      <c r="J624"/>
    </row>
    <row r="625" spans="2:10" ht="15.75" thickBot="1" x14ac:dyDescent="0.3">
      <c r="B625" s="135" t="s">
        <v>3</v>
      </c>
      <c r="C625" s="122" t="s">
        <v>3</v>
      </c>
      <c r="D625" s="121" t="s">
        <v>3</v>
      </c>
      <c r="E625" s="122" t="s">
        <v>3</v>
      </c>
      <c r="F625" s="123" t="s">
        <v>189</v>
      </c>
      <c r="G625" s="209"/>
      <c r="H625" s="6"/>
      <c r="J625"/>
    </row>
    <row r="626" spans="2:10" x14ac:dyDescent="0.25">
      <c r="B626" s="124"/>
      <c r="C626" s="125"/>
      <c r="D626" s="125"/>
      <c r="E626" s="125"/>
      <c r="F626" s="125"/>
      <c r="G626" s="126"/>
      <c r="H626" s="6"/>
      <c r="J626"/>
    </row>
    <row r="627" spans="2:10" x14ac:dyDescent="0.25">
      <c r="B627" s="127" t="s">
        <v>217</v>
      </c>
      <c r="C627" s="47"/>
      <c r="D627" s="128"/>
      <c r="E627" s="47"/>
      <c r="F627" s="48"/>
      <c r="G627" s="144"/>
      <c r="H627" s="6"/>
      <c r="J627"/>
    </row>
    <row r="628" spans="2:10" x14ac:dyDescent="0.25">
      <c r="B628" s="193"/>
      <c r="C628" s="40"/>
      <c r="D628" s="112">
        <v>411</v>
      </c>
      <c r="E628" s="40"/>
      <c r="F628" s="112" t="s">
        <v>45</v>
      </c>
      <c r="G628" s="130">
        <f>G629+G630+G631+G632+G633</f>
        <v>157400</v>
      </c>
      <c r="H628" s="6"/>
      <c r="J628"/>
    </row>
    <row r="629" spans="2:10" x14ac:dyDescent="0.25">
      <c r="B629" s="187"/>
      <c r="C629" s="96" t="s">
        <v>318</v>
      </c>
      <c r="D629" s="189"/>
      <c r="E629" s="47" t="s">
        <v>46</v>
      </c>
      <c r="F629" s="48" t="s">
        <v>47</v>
      </c>
      <c r="G629" s="75">
        <v>131000</v>
      </c>
      <c r="H629" s="6"/>
      <c r="J629"/>
    </row>
    <row r="630" spans="2:10" x14ac:dyDescent="0.25">
      <c r="B630" s="187"/>
      <c r="C630" s="96" t="s">
        <v>318</v>
      </c>
      <c r="D630" s="190"/>
      <c r="E630" s="47" t="s">
        <v>48</v>
      </c>
      <c r="F630" s="48" t="s">
        <v>49</v>
      </c>
      <c r="G630" s="75">
        <v>3500</v>
      </c>
      <c r="H630" s="6"/>
      <c r="J630"/>
    </row>
    <row r="631" spans="2:10" x14ac:dyDescent="0.25">
      <c r="B631" s="187"/>
      <c r="C631" s="96" t="s">
        <v>318</v>
      </c>
      <c r="D631" s="190"/>
      <c r="E631" s="47" t="s">
        <v>50</v>
      </c>
      <c r="F631" s="48" t="s">
        <v>51</v>
      </c>
      <c r="G631" s="75">
        <v>16600</v>
      </c>
      <c r="H631" s="6"/>
      <c r="J631"/>
    </row>
    <row r="632" spans="2:10" x14ac:dyDescent="0.25">
      <c r="B632" s="187"/>
      <c r="C632" s="96" t="s">
        <v>318</v>
      </c>
      <c r="D632" s="190"/>
      <c r="E632" s="47" t="s">
        <v>52</v>
      </c>
      <c r="F632" s="48" t="s">
        <v>53</v>
      </c>
      <c r="G632" s="75">
        <v>5900</v>
      </c>
      <c r="H632" s="6"/>
      <c r="J632"/>
    </row>
    <row r="633" spans="2:10" x14ac:dyDescent="0.25">
      <c r="B633" s="187"/>
      <c r="C633" s="96" t="s">
        <v>318</v>
      </c>
      <c r="D633" s="191"/>
      <c r="E633" s="47" t="s">
        <v>54</v>
      </c>
      <c r="F633" s="48" t="s">
        <v>55</v>
      </c>
      <c r="G633" s="75">
        <v>400</v>
      </c>
      <c r="H633" s="6"/>
      <c r="J633"/>
    </row>
    <row r="634" spans="2:10" x14ac:dyDescent="0.25">
      <c r="B634" s="187"/>
      <c r="C634" s="40"/>
      <c r="D634" s="112">
        <v>412</v>
      </c>
      <c r="E634" s="40"/>
      <c r="F634" s="112" t="s">
        <v>56</v>
      </c>
      <c r="G634" s="130">
        <f>G636+G635</f>
        <v>2250</v>
      </c>
      <c r="H634" s="6"/>
      <c r="J634"/>
    </row>
    <row r="635" spans="2:10" x14ac:dyDescent="0.25">
      <c r="B635" s="187"/>
      <c r="C635" s="96" t="s">
        <v>318</v>
      </c>
      <c r="D635" s="99"/>
      <c r="E635" s="101" t="s">
        <v>336</v>
      </c>
      <c r="F635" s="54" t="s">
        <v>337</v>
      </c>
      <c r="G635" s="75">
        <v>250</v>
      </c>
      <c r="H635" s="6"/>
      <c r="J635"/>
    </row>
    <row r="636" spans="2:10" x14ac:dyDescent="0.25">
      <c r="B636" s="187"/>
      <c r="C636" s="96" t="s">
        <v>318</v>
      </c>
      <c r="D636" s="98"/>
      <c r="E636" s="40" t="s">
        <v>257</v>
      </c>
      <c r="F636" s="145" t="s">
        <v>198</v>
      </c>
      <c r="G636" s="146">
        <v>2000</v>
      </c>
      <c r="H636" s="6"/>
      <c r="J636"/>
    </row>
    <row r="637" spans="2:10" x14ac:dyDescent="0.25">
      <c r="B637" s="187"/>
      <c r="C637" s="96"/>
      <c r="D637" s="73">
        <v>413</v>
      </c>
      <c r="E637" s="47"/>
      <c r="F637" s="73" t="s">
        <v>59</v>
      </c>
      <c r="G637" s="74">
        <f>G638+G639</f>
        <v>1500</v>
      </c>
      <c r="H637" s="6"/>
      <c r="J637"/>
    </row>
    <row r="638" spans="2:10" x14ac:dyDescent="0.25">
      <c r="B638" s="187"/>
      <c r="C638" s="96" t="s">
        <v>318</v>
      </c>
      <c r="D638" s="189"/>
      <c r="E638" s="47" t="s">
        <v>60</v>
      </c>
      <c r="F638" s="48" t="s">
        <v>61</v>
      </c>
      <c r="G638" s="75">
        <v>800</v>
      </c>
      <c r="H638" s="6"/>
      <c r="J638"/>
    </row>
    <row r="639" spans="2:10" x14ac:dyDescent="0.25">
      <c r="B639" s="187"/>
      <c r="C639" s="96" t="s">
        <v>303</v>
      </c>
      <c r="D639" s="191"/>
      <c r="E639" s="47" t="s">
        <v>66</v>
      </c>
      <c r="F639" s="48" t="s">
        <v>151</v>
      </c>
      <c r="G639" s="75">
        <v>700</v>
      </c>
      <c r="H639" s="6"/>
      <c r="J639"/>
    </row>
    <row r="640" spans="2:10" x14ac:dyDescent="0.25">
      <c r="B640" s="187"/>
      <c r="C640" s="96"/>
      <c r="D640" s="73">
        <v>414</v>
      </c>
      <c r="E640" s="47"/>
      <c r="F640" s="73" t="s">
        <v>68</v>
      </c>
      <c r="G640" s="74">
        <f>G641+G642+G643+G644</f>
        <v>9500</v>
      </c>
      <c r="H640" s="6"/>
      <c r="J640"/>
    </row>
    <row r="641" spans="2:10" x14ac:dyDescent="0.25">
      <c r="B641" s="187"/>
      <c r="C641" s="96" t="s">
        <v>318</v>
      </c>
      <c r="D641" s="189"/>
      <c r="E641" s="47" t="s">
        <v>69</v>
      </c>
      <c r="F641" s="48" t="s">
        <v>70</v>
      </c>
      <c r="G641" s="75">
        <v>700</v>
      </c>
      <c r="H641" s="6"/>
      <c r="J641"/>
    </row>
    <row r="642" spans="2:10" x14ac:dyDescent="0.25">
      <c r="B642" s="187"/>
      <c r="C642" s="96" t="s">
        <v>318</v>
      </c>
      <c r="D642" s="190"/>
      <c r="E642" s="47" t="s">
        <v>71</v>
      </c>
      <c r="F642" s="48" t="s">
        <v>72</v>
      </c>
      <c r="G642" s="75">
        <v>800</v>
      </c>
      <c r="H642" s="6"/>
      <c r="J642"/>
    </row>
    <row r="643" spans="2:10" x14ac:dyDescent="0.25">
      <c r="B643" s="187"/>
      <c r="C643" s="96" t="s">
        <v>304</v>
      </c>
      <c r="D643" s="191"/>
      <c r="E643" s="47" t="s">
        <v>73</v>
      </c>
      <c r="F643" s="48" t="s">
        <v>191</v>
      </c>
      <c r="G643" s="75">
        <v>500</v>
      </c>
      <c r="H643" s="6"/>
      <c r="J643"/>
    </row>
    <row r="644" spans="2:10" x14ac:dyDescent="0.25">
      <c r="B644" s="187"/>
      <c r="C644" s="113" t="s">
        <v>304</v>
      </c>
      <c r="D644" s="98"/>
      <c r="E644" s="40" t="s">
        <v>73</v>
      </c>
      <c r="F644" s="78" t="s">
        <v>200</v>
      </c>
      <c r="G644" s="75">
        <v>7500</v>
      </c>
      <c r="H644" s="6"/>
      <c r="J644"/>
    </row>
    <row r="645" spans="2:10" x14ac:dyDescent="0.25">
      <c r="B645" s="187"/>
      <c r="C645" s="113"/>
      <c r="D645" s="112">
        <v>415</v>
      </c>
      <c r="E645" s="40"/>
      <c r="F645" s="112" t="s">
        <v>85</v>
      </c>
      <c r="G645" s="74">
        <f>G646</f>
        <v>100</v>
      </c>
      <c r="H645" s="6"/>
      <c r="J645"/>
    </row>
    <row r="646" spans="2:10" x14ac:dyDescent="0.25">
      <c r="B646" s="187"/>
      <c r="C646" s="113" t="s">
        <v>318</v>
      </c>
      <c r="D646" s="98"/>
      <c r="E646" s="40" t="s">
        <v>88</v>
      </c>
      <c r="F646" s="78" t="s">
        <v>155</v>
      </c>
      <c r="G646" s="75">
        <v>100</v>
      </c>
      <c r="H646" s="6"/>
      <c r="J646"/>
    </row>
    <row r="647" spans="2:10" x14ac:dyDescent="0.25">
      <c r="B647" s="187"/>
      <c r="C647" s="113"/>
      <c r="D647" s="112">
        <v>419</v>
      </c>
      <c r="E647" s="40"/>
      <c r="F647" s="112" t="s">
        <v>96</v>
      </c>
      <c r="G647" s="74">
        <f>G649+G650+G651+G648+G652</f>
        <v>27200</v>
      </c>
      <c r="H647" s="6"/>
      <c r="J647"/>
    </row>
    <row r="648" spans="2:10" x14ac:dyDescent="0.25">
      <c r="B648" s="187"/>
      <c r="C648" s="113" t="s">
        <v>318</v>
      </c>
      <c r="D648" s="140"/>
      <c r="E648" s="40" t="s">
        <v>294</v>
      </c>
      <c r="F648" s="103" t="s">
        <v>295</v>
      </c>
      <c r="G648" s="76">
        <v>10200</v>
      </c>
      <c r="H648" s="6"/>
      <c r="J648"/>
    </row>
    <row r="649" spans="2:10" x14ac:dyDescent="0.25">
      <c r="B649" s="187"/>
      <c r="C649" s="113" t="s">
        <v>318</v>
      </c>
      <c r="D649" s="200"/>
      <c r="E649" s="40" t="s">
        <v>102</v>
      </c>
      <c r="F649" s="78" t="s">
        <v>157</v>
      </c>
      <c r="G649" s="75">
        <v>1000</v>
      </c>
      <c r="H649" s="6"/>
      <c r="J649"/>
    </row>
    <row r="650" spans="2:10" x14ac:dyDescent="0.25">
      <c r="B650" s="187"/>
      <c r="C650" s="113" t="s">
        <v>318</v>
      </c>
      <c r="D650" s="190"/>
      <c r="E650" s="40" t="s">
        <v>102</v>
      </c>
      <c r="F650" s="78" t="s">
        <v>192</v>
      </c>
      <c r="G650" s="75">
        <v>6000</v>
      </c>
      <c r="H650" s="6"/>
      <c r="J650"/>
    </row>
    <row r="651" spans="2:10" ht="26.25" x14ac:dyDescent="0.25">
      <c r="B651" s="187"/>
      <c r="C651" s="113" t="s">
        <v>318</v>
      </c>
      <c r="D651" s="97"/>
      <c r="E651" s="40" t="s">
        <v>102</v>
      </c>
      <c r="F651" s="147" t="s">
        <v>338</v>
      </c>
      <c r="G651" s="75">
        <v>5000</v>
      </c>
      <c r="H651" s="6"/>
      <c r="J651"/>
    </row>
    <row r="652" spans="2:10" x14ac:dyDescent="0.25">
      <c r="B652" s="187"/>
      <c r="C652" s="113" t="s">
        <v>318</v>
      </c>
      <c r="D652" s="97"/>
      <c r="E652" s="40" t="s">
        <v>102</v>
      </c>
      <c r="F652" s="78" t="s">
        <v>334</v>
      </c>
      <c r="G652" s="75">
        <v>5000</v>
      </c>
      <c r="H652" s="6"/>
      <c r="J652"/>
    </row>
    <row r="653" spans="2:10" x14ac:dyDescent="0.25">
      <c r="B653" s="187"/>
      <c r="C653" s="113"/>
      <c r="D653" s="112">
        <v>431</v>
      </c>
      <c r="E653" s="40"/>
      <c r="F653" s="112" t="s">
        <v>158</v>
      </c>
      <c r="G653" s="74">
        <f>G654+G658+G659+G656+G657+G660+G655</f>
        <v>381000</v>
      </c>
      <c r="H653" s="6"/>
      <c r="J653"/>
    </row>
    <row r="654" spans="2:10" x14ac:dyDescent="0.25">
      <c r="B654" s="187"/>
      <c r="C654" s="113" t="s">
        <v>318</v>
      </c>
      <c r="D654" s="189"/>
      <c r="E654" s="40" t="s">
        <v>110</v>
      </c>
      <c r="F654" s="78" t="s">
        <v>194</v>
      </c>
      <c r="G654" s="75">
        <v>250000</v>
      </c>
      <c r="H654" s="6"/>
      <c r="J654"/>
    </row>
    <row r="655" spans="2:10" x14ac:dyDescent="0.25">
      <c r="B655" s="187"/>
      <c r="C655" s="113" t="s">
        <v>318</v>
      </c>
      <c r="D655" s="192"/>
      <c r="E655" s="40" t="s">
        <v>110</v>
      </c>
      <c r="F655" s="78" t="s">
        <v>341</v>
      </c>
      <c r="G655" s="75">
        <v>20000</v>
      </c>
      <c r="H655" s="6"/>
      <c r="J655"/>
    </row>
    <row r="656" spans="2:10" x14ac:dyDescent="0.25">
      <c r="B656" s="187"/>
      <c r="C656" s="113" t="s">
        <v>318</v>
      </c>
      <c r="D656" s="192"/>
      <c r="E656" s="40" t="s">
        <v>110</v>
      </c>
      <c r="F656" s="78" t="s">
        <v>195</v>
      </c>
      <c r="G656" s="75">
        <v>30000</v>
      </c>
      <c r="H656" s="6"/>
      <c r="J656"/>
    </row>
    <row r="657" spans="2:10" x14ac:dyDescent="0.25">
      <c r="B657" s="187"/>
      <c r="C657" s="113" t="s">
        <v>318</v>
      </c>
      <c r="D657" s="192"/>
      <c r="E657" s="40" t="s">
        <v>110</v>
      </c>
      <c r="F657" s="78" t="s">
        <v>193</v>
      </c>
      <c r="G657" s="75">
        <v>10000</v>
      </c>
      <c r="H657" s="6"/>
      <c r="J657"/>
    </row>
    <row r="658" spans="2:10" x14ac:dyDescent="0.25">
      <c r="B658" s="187"/>
      <c r="C658" s="113" t="s">
        <v>306</v>
      </c>
      <c r="D658" s="190"/>
      <c r="E658" s="40" t="s">
        <v>111</v>
      </c>
      <c r="F658" s="78" t="s">
        <v>112</v>
      </c>
      <c r="G658" s="75">
        <v>15000</v>
      </c>
      <c r="H658" s="6"/>
      <c r="J658"/>
    </row>
    <row r="659" spans="2:10" x14ac:dyDescent="0.25">
      <c r="B659" s="187"/>
      <c r="C659" s="113" t="s">
        <v>319</v>
      </c>
      <c r="D659" s="190"/>
      <c r="E659" s="40" t="s">
        <v>117</v>
      </c>
      <c r="F659" s="78" t="s">
        <v>197</v>
      </c>
      <c r="G659" s="75">
        <v>50000</v>
      </c>
      <c r="H659" s="6"/>
      <c r="J659"/>
    </row>
    <row r="660" spans="2:10" x14ac:dyDescent="0.25">
      <c r="B660" s="187"/>
      <c r="C660" s="113" t="s">
        <v>306</v>
      </c>
      <c r="D660" s="97"/>
      <c r="E660" s="40" t="s">
        <v>119</v>
      </c>
      <c r="F660" s="78" t="s">
        <v>196</v>
      </c>
      <c r="G660" s="75">
        <v>6000</v>
      </c>
      <c r="H660" s="6"/>
      <c r="J660"/>
    </row>
    <row r="661" spans="2:10" x14ac:dyDescent="0.25">
      <c r="B661" s="187"/>
      <c r="C661" s="113"/>
      <c r="D661" s="112">
        <v>463</v>
      </c>
      <c r="E661" s="40"/>
      <c r="F661" s="112" t="s">
        <v>135</v>
      </c>
      <c r="G661" s="74">
        <f>G662</f>
        <v>27800</v>
      </c>
      <c r="H661" s="6"/>
      <c r="J661"/>
    </row>
    <row r="662" spans="2:10" x14ac:dyDescent="0.25">
      <c r="B662" s="187"/>
      <c r="C662" s="113" t="s">
        <v>318</v>
      </c>
      <c r="D662" s="78"/>
      <c r="E662" s="40" t="s">
        <v>136</v>
      </c>
      <c r="F662" s="78" t="s">
        <v>135</v>
      </c>
      <c r="G662" s="75">
        <v>27800</v>
      </c>
      <c r="H662" s="6"/>
      <c r="J662"/>
    </row>
    <row r="663" spans="2:10" ht="15.75" thickBot="1" x14ac:dyDescent="0.3">
      <c r="B663" s="188"/>
      <c r="C663" s="92"/>
      <c r="D663" s="115"/>
      <c r="E663" s="92"/>
      <c r="F663" s="116" t="s">
        <v>164</v>
      </c>
      <c r="G663" s="83">
        <f>G628+G637+G640+G653+G647+G661+G645+G634</f>
        <v>606750</v>
      </c>
      <c r="H663" s="6"/>
      <c r="J663"/>
    </row>
    <row r="664" spans="2:10" x14ac:dyDescent="0.25">
      <c r="B664" s="30"/>
      <c r="C664" s="1"/>
      <c r="D664" s="30"/>
      <c r="E664" s="31"/>
      <c r="F664" s="136"/>
      <c r="G664" s="148"/>
      <c r="H664" s="8"/>
      <c r="I664" s="8"/>
    </row>
    <row r="665" spans="2:10" x14ac:dyDescent="0.25">
      <c r="B665" s="30"/>
      <c r="C665" s="1"/>
      <c r="D665" s="30"/>
      <c r="E665" s="31"/>
      <c r="F665" s="80"/>
      <c r="G665" s="8"/>
      <c r="H665" s="8"/>
      <c r="I665" s="8"/>
    </row>
    <row r="666" spans="2:10" x14ac:dyDescent="0.25">
      <c r="B666" s="30"/>
      <c r="C666" s="1"/>
      <c r="D666" s="30"/>
      <c r="E666" s="31"/>
      <c r="F666" s="80"/>
      <c r="G666" s="8"/>
      <c r="H666" s="8"/>
      <c r="I666" s="8"/>
    </row>
    <row r="667" spans="2:10" x14ac:dyDescent="0.25">
      <c r="B667" s="30"/>
      <c r="C667" s="1"/>
      <c r="D667" s="30"/>
      <c r="E667" s="31"/>
      <c r="F667" s="80"/>
      <c r="G667" s="8"/>
      <c r="H667" s="8"/>
      <c r="I667" s="8"/>
    </row>
    <row r="668" spans="2:10" x14ac:dyDescent="0.25">
      <c r="B668" s="30"/>
      <c r="C668" s="1"/>
      <c r="D668" s="30"/>
      <c r="E668" s="31"/>
      <c r="F668" s="80"/>
      <c r="G668" s="8"/>
      <c r="H668" s="8"/>
      <c r="I668" s="8"/>
    </row>
    <row r="669" spans="2:10" x14ac:dyDescent="0.25">
      <c r="B669" s="30"/>
      <c r="C669" s="30"/>
      <c r="D669" s="30"/>
      <c r="E669" s="31"/>
      <c r="F669" s="80"/>
    </row>
    <row r="670" spans="2:10" x14ac:dyDescent="0.25">
      <c r="B670" s="30"/>
      <c r="C670" s="30"/>
      <c r="D670" s="30"/>
      <c r="E670" s="31"/>
      <c r="F670" s="80"/>
    </row>
    <row r="671" spans="2:10" x14ac:dyDescent="0.25">
      <c r="B671" s="30"/>
      <c r="C671" s="30"/>
      <c r="D671" s="30"/>
      <c r="E671" s="31"/>
      <c r="F671" s="80"/>
    </row>
    <row r="672" spans="2:10" x14ac:dyDescent="0.25">
      <c r="B672" s="30"/>
      <c r="C672" s="30"/>
      <c r="D672" s="30"/>
      <c r="E672" s="31"/>
      <c r="F672" s="80"/>
    </row>
    <row r="673" spans="2:10" ht="15.75" x14ac:dyDescent="0.25">
      <c r="B673" s="30"/>
      <c r="C673" s="87" t="s">
        <v>288</v>
      </c>
      <c r="D673" s="30"/>
      <c r="E673" s="31"/>
      <c r="F673" s="80"/>
    </row>
    <row r="674" spans="2:10" ht="16.5" thickBot="1" x14ac:dyDescent="0.3">
      <c r="B674" s="30"/>
      <c r="C674" s="87"/>
      <c r="D674" s="30"/>
      <c r="E674" s="31"/>
      <c r="F674" s="80"/>
    </row>
    <row r="675" spans="2:10" ht="15" customHeight="1" x14ac:dyDescent="0.25">
      <c r="B675" s="63" t="s">
        <v>147</v>
      </c>
      <c r="C675" s="90" t="s">
        <v>166</v>
      </c>
      <c r="D675" s="90" t="s">
        <v>2</v>
      </c>
      <c r="E675" s="90" t="s">
        <v>2</v>
      </c>
      <c r="F675" s="89" t="s">
        <v>4</v>
      </c>
      <c r="G675" s="208" t="s">
        <v>332</v>
      </c>
      <c r="H675" s="6"/>
      <c r="J675"/>
    </row>
    <row r="676" spans="2:10" ht="15.75" thickBot="1" x14ac:dyDescent="0.3">
      <c r="B676" s="121" t="s">
        <v>3</v>
      </c>
      <c r="C676" s="122" t="s">
        <v>3</v>
      </c>
      <c r="D676" s="122" t="s">
        <v>3</v>
      </c>
      <c r="E676" s="122" t="s">
        <v>3</v>
      </c>
      <c r="F676" s="123"/>
      <c r="G676" s="209"/>
      <c r="H676" s="6"/>
      <c r="J676"/>
    </row>
    <row r="677" spans="2:10" x14ac:dyDescent="0.25">
      <c r="B677" s="124"/>
      <c r="C677" s="125"/>
      <c r="D677" s="125"/>
      <c r="E677" s="125"/>
      <c r="F677" s="125"/>
      <c r="G677" s="126"/>
      <c r="H677" s="6"/>
      <c r="J677"/>
    </row>
    <row r="678" spans="2:10" x14ac:dyDescent="0.25">
      <c r="B678" s="93" t="s">
        <v>219</v>
      </c>
      <c r="C678" s="40"/>
      <c r="D678" s="94"/>
      <c r="E678" s="40"/>
      <c r="F678" s="78"/>
      <c r="G678" s="111"/>
      <c r="H678" s="6"/>
      <c r="J678"/>
    </row>
    <row r="679" spans="2:10" x14ac:dyDescent="0.25">
      <c r="B679" s="186"/>
      <c r="C679" s="47"/>
      <c r="D679" s="73">
        <v>411</v>
      </c>
      <c r="E679" s="47"/>
      <c r="F679" s="73" t="s">
        <v>45</v>
      </c>
      <c r="G679" s="74">
        <f>G680+G681+G682+G683+G684</f>
        <v>195900</v>
      </c>
      <c r="H679" s="6"/>
      <c r="J679"/>
    </row>
    <row r="680" spans="2:10" x14ac:dyDescent="0.25">
      <c r="B680" s="187"/>
      <c r="C680" s="96" t="s">
        <v>326</v>
      </c>
      <c r="D680" s="189"/>
      <c r="E680" s="47" t="s">
        <v>46</v>
      </c>
      <c r="F680" s="48" t="s">
        <v>47</v>
      </c>
      <c r="G680" s="75">
        <v>165000</v>
      </c>
      <c r="H680" s="6"/>
      <c r="J680"/>
    </row>
    <row r="681" spans="2:10" x14ac:dyDescent="0.25">
      <c r="B681" s="187"/>
      <c r="C681" s="96" t="s">
        <v>326</v>
      </c>
      <c r="D681" s="190"/>
      <c r="E681" s="47" t="s">
        <v>48</v>
      </c>
      <c r="F681" s="48" t="s">
        <v>49</v>
      </c>
      <c r="G681" s="75">
        <v>3500</v>
      </c>
      <c r="H681" s="6"/>
      <c r="J681"/>
    </row>
    <row r="682" spans="2:10" x14ac:dyDescent="0.25">
      <c r="B682" s="187"/>
      <c r="C682" s="96" t="s">
        <v>326</v>
      </c>
      <c r="D682" s="190"/>
      <c r="E682" s="47" t="s">
        <v>50</v>
      </c>
      <c r="F682" s="48" t="s">
        <v>51</v>
      </c>
      <c r="G682" s="75">
        <v>19500</v>
      </c>
      <c r="H682" s="6"/>
      <c r="J682"/>
    </row>
    <row r="683" spans="2:10" x14ac:dyDescent="0.25">
      <c r="B683" s="187"/>
      <c r="C683" s="96" t="s">
        <v>326</v>
      </c>
      <c r="D683" s="190"/>
      <c r="E683" s="47" t="s">
        <v>52</v>
      </c>
      <c r="F683" s="48" t="s">
        <v>53</v>
      </c>
      <c r="G683" s="75">
        <v>7500</v>
      </c>
      <c r="H683" s="6"/>
      <c r="J683"/>
    </row>
    <row r="684" spans="2:10" x14ac:dyDescent="0.25">
      <c r="B684" s="187"/>
      <c r="C684" s="96" t="s">
        <v>326</v>
      </c>
      <c r="D684" s="191"/>
      <c r="E684" s="47" t="s">
        <v>54</v>
      </c>
      <c r="F684" s="48" t="s">
        <v>55</v>
      </c>
      <c r="G684" s="75">
        <v>400</v>
      </c>
      <c r="H684" s="6"/>
      <c r="J684"/>
    </row>
    <row r="685" spans="2:10" x14ac:dyDescent="0.25">
      <c r="B685" s="187"/>
      <c r="C685" s="96"/>
      <c r="D685" s="99">
        <v>412</v>
      </c>
      <c r="E685" s="81"/>
      <c r="F685" s="73" t="s">
        <v>56</v>
      </c>
      <c r="G685" s="100">
        <f>G686</f>
        <v>600</v>
      </c>
      <c r="H685" s="6"/>
      <c r="J685"/>
    </row>
    <row r="686" spans="2:10" x14ac:dyDescent="0.25">
      <c r="B686" s="187"/>
      <c r="C686" s="96" t="s">
        <v>307</v>
      </c>
      <c r="D686" s="99"/>
      <c r="E686" s="101" t="s">
        <v>336</v>
      </c>
      <c r="F686" s="54" t="s">
        <v>337</v>
      </c>
      <c r="G686" s="75">
        <v>600</v>
      </c>
      <c r="H686" s="6"/>
      <c r="J686"/>
    </row>
    <row r="687" spans="2:10" x14ac:dyDescent="0.25">
      <c r="B687" s="187"/>
      <c r="C687" s="96"/>
      <c r="D687" s="73">
        <v>413</v>
      </c>
      <c r="E687" s="47"/>
      <c r="F687" s="73" t="s">
        <v>59</v>
      </c>
      <c r="G687" s="74">
        <f>G688+G689</f>
        <v>900</v>
      </c>
      <c r="H687" s="6"/>
      <c r="J687"/>
    </row>
    <row r="688" spans="2:10" x14ac:dyDescent="0.25">
      <c r="B688" s="187"/>
      <c r="C688" s="96" t="s">
        <v>326</v>
      </c>
      <c r="D688" s="189"/>
      <c r="E688" s="47" t="s">
        <v>60</v>
      </c>
      <c r="F688" s="48" t="s">
        <v>61</v>
      </c>
      <c r="G688" s="75">
        <v>500</v>
      </c>
      <c r="H688" s="6"/>
      <c r="J688"/>
    </row>
    <row r="689" spans="2:10" x14ac:dyDescent="0.25">
      <c r="B689" s="187"/>
      <c r="C689" s="96" t="s">
        <v>303</v>
      </c>
      <c r="D689" s="191"/>
      <c r="E689" s="47" t="s">
        <v>66</v>
      </c>
      <c r="F689" s="48" t="s">
        <v>151</v>
      </c>
      <c r="G689" s="75">
        <v>400</v>
      </c>
      <c r="H689" s="6"/>
      <c r="J689"/>
    </row>
    <row r="690" spans="2:10" x14ac:dyDescent="0.25">
      <c r="B690" s="187"/>
      <c r="C690" s="96"/>
      <c r="D690" s="73">
        <v>414</v>
      </c>
      <c r="E690" s="47"/>
      <c r="F690" s="73" t="s">
        <v>68</v>
      </c>
      <c r="G690" s="74">
        <f>G691+G692+G693</f>
        <v>1200</v>
      </c>
      <c r="H690" s="6"/>
      <c r="J690"/>
    </row>
    <row r="691" spans="2:10" x14ac:dyDescent="0.25">
      <c r="B691" s="187"/>
      <c r="C691" s="96" t="s">
        <v>326</v>
      </c>
      <c r="D691" s="189"/>
      <c r="E691" s="47" t="s">
        <v>69</v>
      </c>
      <c r="F691" s="48" t="s">
        <v>70</v>
      </c>
      <c r="G691" s="75">
        <v>300</v>
      </c>
      <c r="H691" s="6"/>
      <c r="J691"/>
    </row>
    <row r="692" spans="2:10" x14ac:dyDescent="0.25">
      <c r="B692" s="187"/>
      <c r="C692" s="96" t="s">
        <v>326</v>
      </c>
      <c r="D692" s="190"/>
      <c r="E692" s="47" t="s">
        <v>71</v>
      </c>
      <c r="F692" s="48" t="s">
        <v>72</v>
      </c>
      <c r="G692" s="75">
        <v>500</v>
      </c>
      <c r="H692" s="6"/>
      <c r="J692"/>
    </row>
    <row r="693" spans="2:10" x14ac:dyDescent="0.25">
      <c r="B693" s="187"/>
      <c r="C693" s="96" t="s">
        <v>304</v>
      </c>
      <c r="D693" s="191"/>
      <c r="E693" s="47" t="s">
        <v>73</v>
      </c>
      <c r="F693" s="48" t="s">
        <v>152</v>
      </c>
      <c r="G693" s="75">
        <v>400</v>
      </c>
      <c r="H693" s="6"/>
      <c r="J693"/>
    </row>
    <row r="694" spans="2:10" x14ac:dyDescent="0.25">
      <c r="B694" s="187"/>
      <c r="C694" s="96"/>
      <c r="D694" s="73">
        <v>415</v>
      </c>
      <c r="E694" s="47"/>
      <c r="F694" s="73" t="s">
        <v>85</v>
      </c>
      <c r="G694" s="74">
        <f>G695</f>
        <v>200</v>
      </c>
      <c r="H694" s="6"/>
      <c r="J694"/>
    </row>
    <row r="695" spans="2:10" x14ac:dyDescent="0.25">
      <c r="B695" s="187"/>
      <c r="C695" s="96" t="s">
        <v>326</v>
      </c>
      <c r="D695" s="98"/>
      <c r="E695" s="47" t="s">
        <v>88</v>
      </c>
      <c r="F695" s="48" t="s">
        <v>155</v>
      </c>
      <c r="G695" s="75">
        <v>200</v>
      </c>
      <c r="H695" s="6"/>
      <c r="J695"/>
    </row>
    <row r="696" spans="2:10" x14ac:dyDescent="0.25">
      <c r="B696" s="187"/>
      <c r="C696" s="113"/>
      <c r="D696" s="112">
        <v>418</v>
      </c>
      <c r="E696" s="40"/>
      <c r="F696" s="112" t="s">
        <v>93</v>
      </c>
      <c r="G696" s="74">
        <f>G697</f>
        <v>80000</v>
      </c>
      <c r="H696" s="6"/>
      <c r="J696"/>
    </row>
    <row r="697" spans="2:10" x14ac:dyDescent="0.25">
      <c r="B697" s="187"/>
      <c r="C697" s="113" t="s">
        <v>326</v>
      </c>
      <c r="D697" s="78"/>
      <c r="E697" s="40" t="s">
        <v>94</v>
      </c>
      <c r="F697" s="78" t="s">
        <v>95</v>
      </c>
      <c r="G697" s="75">
        <v>80000</v>
      </c>
      <c r="H697" s="6"/>
      <c r="J697"/>
    </row>
    <row r="698" spans="2:10" x14ac:dyDescent="0.25">
      <c r="B698" s="187"/>
      <c r="C698" s="113"/>
      <c r="D698" s="112">
        <v>419</v>
      </c>
      <c r="E698" s="40"/>
      <c r="F698" s="112" t="s">
        <v>96</v>
      </c>
      <c r="G698" s="74">
        <f>G700+G699</f>
        <v>5500</v>
      </c>
      <c r="H698" s="6"/>
      <c r="J698"/>
    </row>
    <row r="699" spans="2:10" x14ac:dyDescent="0.25">
      <c r="B699" s="187"/>
      <c r="C699" s="113" t="s">
        <v>326</v>
      </c>
      <c r="D699" s="112"/>
      <c r="E699" s="40" t="s">
        <v>294</v>
      </c>
      <c r="F699" s="103" t="s">
        <v>295</v>
      </c>
      <c r="G699" s="76">
        <v>4500</v>
      </c>
      <c r="H699" s="6"/>
      <c r="J699"/>
    </row>
    <row r="700" spans="2:10" x14ac:dyDescent="0.25">
      <c r="B700" s="187"/>
      <c r="C700" s="113" t="s">
        <v>326</v>
      </c>
      <c r="D700" s="78"/>
      <c r="E700" s="40" t="s">
        <v>102</v>
      </c>
      <c r="F700" s="78" t="s">
        <v>157</v>
      </c>
      <c r="G700" s="75">
        <v>1000</v>
      </c>
      <c r="H700" s="6"/>
      <c r="J700"/>
    </row>
    <row r="701" spans="2:10" x14ac:dyDescent="0.25">
      <c r="B701" s="187"/>
      <c r="C701" s="113"/>
      <c r="D701" s="112">
        <v>463</v>
      </c>
      <c r="E701" s="40"/>
      <c r="F701" s="112" t="s">
        <v>135</v>
      </c>
      <c r="G701" s="74">
        <f>G702</f>
        <v>86000</v>
      </c>
      <c r="H701" s="6"/>
      <c r="J701"/>
    </row>
    <row r="702" spans="2:10" x14ac:dyDescent="0.25">
      <c r="B702" s="187"/>
      <c r="C702" s="113" t="s">
        <v>326</v>
      </c>
      <c r="D702" s="78"/>
      <c r="E702" s="40" t="s">
        <v>136</v>
      </c>
      <c r="F702" s="78" t="s">
        <v>135</v>
      </c>
      <c r="G702" s="75">
        <v>86000</v>
      </c>
      <c r="H702" s="6"/>
      <c r="J702"/>
    </row>
    <row r="703" spans="2:10" ht="15.75" thickBot="1" x14ac:dyDescent="0.3">
      <c r="B703" s="188"/>
      <c r="C703" s="114"/>
      <c r="D703" s="115"/>
      <c r="E703" s="92"/>
      <c r="F703" s="116" t="s">
        <v>164</v>
      </c>
      <c r="G703" s="83">
        <f>G679+G687+G690+G696+G701+G698+G694+G685</f>
        <v>370300</v>
      </c>
      <c r="H703" s="6"/>
      <c r="J703"/>
    </row>
    <row r="704" spans="2:10" x14ac:dyDescent="0.25">
      <c r="B704" s="1"/>
      <c r="C704" s="72"/>
      <c r="D704" s="30"/>
      <c r="E704" s="31"/>
      <c r="F704" s="80"/>
      <c r="G704" s="8"/>
      <c r="H704" s="8"/>
      <c r="I704" s="8"/>
    </row>
    <row r="705" spans="2:9" x14ac:dyDescent="0.25">
      <c r="B705" s="1"/>
      <c r="C705" s="72"/>
      <c r="D705" s="30"/>
      <c r="E705" s="31"/>
      <c r="F705" s="80"/>
      <c r="G705" s="8"/>
      <c r="H705" s="8"/>
      <c r="I705" s="8"/>
    </row>
    <row r="706" spans="2:9" x14ac:dyDescent="0.25">
      <c r="B706" s="1"/>
      <c r="C706" s="72"/>
      <c r="D706" s="30"/>
      <c r="E706" s="31"/>
      <c r="F706" s="80"/>
      <c r="G706" s="8"/>
      <c r="H706" s="8"/>
      <c r="I706" s="8"/>
    </row>
    <row r="707" spans="2:9" x14ac:dyDescent="0.25">
      <c r="B707" s="1"/>
      <c r="C707" s="72"/>
      <c r="D707" s="30"/>
      <c r="E707" s="31"/>
      <c r="F707" s="80"/>
      <c r="G707" s="8"/>
      <c r="H707" s="8"/>
      <c r="I707" s="8"/>
    </row>
    <row r="708" spans="2:9" x14ac:dyDescent="0.25">
      <c r="B708" s="1"/>
      <c r="C708" s="72"/>
      <c r="D708" s="30"/>
      <c r="E708" s="31"/>
      <c r="F708" s="80"/>
      <c r="G708" s="8"/>
      <c r="H708" s="8"/>
      <c r="I708" s="8"/>
    </row>
    <row r="709" spans="2:9" x14ac:dyDescent="0.25">
      <c r="B709" s="1"/>
      <c r="C709" s="72"/>
      <c r="D709" s="30"/>
      <c r="E709" s="31"/>
      <c r="F709" s="80"/>
      <c r="G709" s="8"/>
      <c r="H709" s="8"/>
      <c r="I709" s="8"/>
    </row>
    <row r="710" spans="2:9" x14ac:dyDescent="0.25">
      <c r="B710" s="1"/>
      <c r="C710" s="72"/>
      <c r="D710" s="30"/>
      <c r="E710" s="31"/>
      <c r="F710" s="80"/>
      <c r="G710" s="8"/>
      <c r="H710" s="8"/>
      <c r="I710" s="8"/>
    </row>
    <row r="711" spans="2:9" x14ac:dyDescent="0.25">
      <c r="B711" s="1"/>
      <c r="C711" s="72"/>
      <c r="D711" s="30"/>
      <c r="E711" s="31"/>
      <c r="F711" s="80"/>
      <c r="G711" s="8"/>
      <c r="H711" s="8"/>
      <c r="I711" s="8"/>
    </row>
    <row r="712" spans="2:9" x14ac:dyDescent="0.25">
      <c r="B712" s="1"/>
      <c r="C712" s="72"/>
      <c r="D712" s="30"/>
      <c r="E712" s="31"/>
      <c r="F712" s="80"/>
      <c r="G712" s="8"/>
      <c r="H712" s="8"/>
      <c r="I712" s="8"/>
    </row>
    <row r="713" spans="2:9" x14ac:dyDescent="0.25">
      <c r="B713" s="1"/>
      <c r="C713" s="72"/>
      <c r="D713" s="30"/>
      <c r="E713" s="31"/>
      <c r="F713" s="80"/>
      <c r="G713" s="8"/>
      <c r="H713" s="8"/>
      <c r="I713" s="8"/>
    </row>
    <row r="714" spans="2:9" x14ac:dyDescent="0.25">
      <c r="B714" s="1"/>
      <c r="C714" s="72"/>
      <c r="D714" s="30"/>
      <c r="E714" s="31"/>
      <c r="F714" s="80"/>
      <c r="G714" s="8"/>
      <c r="H714" s="8"/>
      <c r="I714" s="8"/>
    </row>
    <row r="715" spans="2:9" x14ac:dyDescent="0.25">
      <c r="B715" s="1"/>
      <c r="C715" s="72"/>
      <c r="D715" s="30"/>
      <c r="E715" s="31"/>
      <c r="F715" s="80"/>
      <c r="G715" s="8"/>
      <c r="H715" s="8"/>
      <c r="I715" s="8"/>
    </row>
    <row r="716" spans="2:9" x14ac:dyDescent="0.25">
      <c r="B716" s="1"/>
      <c r="C716" s="72"/>
      <c r="D716" s="30"/>
      <c r="E716" s="31"/>
      <c r="F716" s="80"/>
      <c r="G716" s="8"/>
      <c r="H716" s="8"/>
      <c r="I716" s="8"/>
    </row>
    <row r="717" spans="2:9" x14ac:dyDescent="0.25">
      <c r="B717" s="1"/>
      <c r="C717" s="72"/>
      <c r="D717" s="30"/>
      <c r="E717" s="31"/>
      <c r="F717" s="80"/>
      <c r="G717" s="8"/>
      <c r="H717" s="8"/>
      <c r="I717" s="8"/>
    </row>
    <row r="718" spans="2:9" x14ac:dyDescent="0.25">
      <c r="B718" s="1"/>
      <c r="C718" s="72"/>
      <c r="D718" s="30"/>
      <c r="E718" s="31"/>
      <c r="F718" s="80"/>
      <c r="G718" s="8"/>
      <c r="H718" s="8"/>
      <c r="I718" s="8"/>
    </row>
    <row r="719" spans="2:9" x14ac:dyDescent="0.25">
      <c r="B719" s="1"/>
      <c r="C719" s="72"/>
      <c r="D719" s="30"/>
      <c r="E719" s="31"/>
      <c r="F719" s="80"/>
      <c r="G719" s="8"/>
      <c r="H719" s="8"/>
      <c r="I719" s="8"/>
    </row>
    <row r="720" spans="2:9" x14ac:dyDescent="0.25">
      <c r="B720" s="1"/>
      <c r="C720" s="72"/>
      <c r="D720" s="30"/>
      <c r="E720" s="31"/>
      <c r="F720" s="80"/>
      <c r="G720" s="8"/>
      <c r="H720" s="8"/>
      <c r="I720" s="8"/>
    </row>
    <row r="721" spans="2:10" x14ac:dyDescent="0.25">
      <c r="B721" s="1"/>
      <c r="C721" s="72"/>
      <c r="D721" s="30"/>
      <c r="E721" s="31"/>
      <c r="F721" s="80"/>
      <c r="G721" s="8"/>
      <c r="H721" s="8"/>
      <c r="I721" s="8"/>
    </row>
    <row r="722" spans="2:10" x14ac:dyDescent="0.25">
      <c r="B722" s="1"/>
      <c r="C722" s="72"/>
      <c r="D722" s="30"/>
      <c r="E722" s="31"/>
      <c r="F722" s="80"/>
      <c r="G722" s="8"/>
      <c r="H722" s="8"/>
      <c r="I722" s="8"/>
    </row>
    <row r="723" spans="2:10" x14ac:dyDescent="0.25">
      <c r="B723" s="30"/>
      <c r="C723" s="30"/>
      <c r="D723" s="30"/>
      <c r="E723" s="31"/>
      <c r="F723" s="80"/>
    </row>
    <row r="724" spans="2:10" x14ac:dyDescent="0.25">
      <c r="B724" s="30"/>
      <c r="C724" s="30"/>
      <c r="D724" s="30"/>
      <c r="E724" s="31"/>
      <c r="F724" s="80"/>
    </row>
    <row r="725" spans="2:10" ht="19.5" thickBot="1" x14ac:dyDescent="0.35">
      <c r="B725" s="30"/>
      <c r="C725" s="195" t="s">
        <v>237</v>
      </c>
      <c r="D725" s="201"/>
      <c r="E725" s="201"/>
      <c r="F725" s="201"/>
    </row>
    <row r="726" spans="2:10" ht="15" customHeight="1" x14ac:dyDescent="0.25">
      <c r="B726" s="33" t="s">
        <v>147</v>
      </c>
      <c r="C726" s="90" t="s">
        <v>166</v>
      </c>
      <c r="D726" s="63" t="s">
        <v>2</v>
      </c>
      <c r="E726" s="90" t="s">
        <v>2</v>
      </c>
      <c r="F726" s="89" t="s">
        <v>4</v>
      </c>
      <c r="G726" s="208" t="s">
        <v>332</v>
      </c>
      <c r="H726" s="6"/>
      <c r="J726"/>
    </row>
    <row r="727" spans="2:10" ht="15.75" thickBot="1" x14ac:dyDescent="0.3">
      <c r="B727" s="135" t="s">
        <v>3</v>
      </c>
      <c r="C727" s="122" t="s">
        <v>3</v>
      </c>
      <c r="D727" s="121" t="s">
        <v>3</v>
      </c>
      <c r="E727" s="122" t="s">
        <v>3</v>
      </c>
      <c r="F727" s="123" t="s">
        <v>189</v>
      </c>
      <c r="G727" s="209"/>
      <c r="H727" s="6"/>
      <c r="J727"/>
    </row>
    <row r="728" spans="2:10" x14ac:dyDescent="0.25">
      <c r="B728" s="138"/>
      <c r="C728" s="47"/>
      <c r="D728" s="47"/>
      <c r="E728" s="47"/>
      <c r="F728" s="48"/>
      <c r="G728" s="139"/>
      <c r="H728" s="6"/>
      <c r="J728"/>
    </row>
    <row r="729" spans="2:10" x14ac:dyDescent="0.25">
      <c r="B729" s="127" t="s">
        <v>225</v>
      </c>
      <c r="C729" s="47"/>
      <c r="D729" s="128"/>
      <c r="E729" s="47"/>
      <c r="F729" s="48"/>
      <c r="G729" s="129"/>
      <c r="H729" s="6"/>
      <c r="J729"/>
    </row>
    <row r="730" spans="2:10" x14ac:dyDescent="0.25">
      <c r="B730" s="186"/>
      <c r="C730" s="47"/>
      <c r="D730" s="73">
        <v>411</v>
      </c>
      <c r="E730" s="47"/>
      <c r="F730" s="73" t="s">
        <v>45</v>
      </c>
      <c r="G730" s="74">
        <f>G731+G732+G733+G734+G735</f>
        <v>149900</v>
      </c>
      <c r="H730" s="6"/>
      <c r="J730"/>
    </row>
    <row r="731" spans="2:10" x14ac:dyDescent="0.25">
      <c r="B731" s="187"/>
      <c r="C731" s="96" t="s">
        <v>202</v>
      </c>
      <c r="D731" s="189"/>
      <c r="E731" s="47" t="s">
        <v>46</v>
      </c>
      <c r="F731" s="48" t="s">
        <v>47</v>
      </c>
      <c r="G731" s="75">
        <v>127000</v>
      </c>
      <c r="H731" s="6"/>
      <c r="J731"/>
    </row>
    <row r="732" spans="2:10" x14ac:dyDescent="0.25">
      <c r="B732" s="187"/>
      <c r="C732" s="96" t="s">
        <v>202</v>
      </c>
      <c r="D732" s="190"/>
      <c r="E732" s="47" t="s">
        <v>48</v>
      </c>
      <c r="F732" s="48" t="s">
        <v>49</v>
      </c>
      <c r="G732" s="75">
        <v>2500</v>
      </c>
      <c r="H732" s="6"/>
      <c r="J732"/>
    </row>
    <row r="733" spans="2:10" x14ac:dyDescent="0.25">
      <c r="B733" s="187"/>
      <c r="C733" s="96" t="s">
        <v>202</v>
      </c>
      <c r="D733" s="190"/>
      <c r="E733" s="47" t="s">
        <v>50</v>
      </c>
      <c r="F733" s="48" t="s">
        <v>51</v>
      </c>
      <c r="G733" s="75">
        <v>14600</v>
      </c>
      <c r="H733" s="6"/>
      <c r="J733"/>
    </row>
    <row r="734" spans="2:10" x14ac:dyDescent="0.25">
      <c r="B734" s="187"/>
      <c r="C734" s="96" t="s">
        <v>202</v>
      </c>
      <c r="D734" s="190"/>
      <c r="E734" s="47" t="s">
        <v>52</v>
      </c>
      <c r="F734" s="48" t="s">
        <v>53</v>
      </c>
      <c r="G734" s="75">
        <v>5600</v>
      </c>
      <c r="H734" s="6"/>
      <c r="J734"/>
    </row>
    <row r="735" spans="2:10" x14ac:dyDescent="0.25">
      <c r="B735" s="187"/>
      <c r="C735" s="96" t="s">
        <v>202</v>
      </c>
      <c r="D735" s="191"/>
      <c r="E735" s="47" t="s">
        <v>54</v>
      </c>
      <c r="F735" s="48" t="s">
        <v>55</v>
      </c>
      <c r="G735" s="75">
        <v>200</v>
      </c>
      <c r="H735" s="6"/>
      <c r="J735"/>
    </row>
    <row r="736" spans="2:10" x14ac:dyDescent="0.25">
      <c r="B736" s="187"/>
      <c r="C736" s="96"/>
      <c r="D736" s="99">
        <v>412</v>
      </c>
      <c r="E736" s="81"/>
      <c r="F736" s="73" t="s">
        <v>56</v>
      </c>
      <c r="G736" s="100">
        <f>G737</f>
        <v>350</v>
      </c>
      <c r="H736" s="6"/>
      <c r="J736"/>
    </row>
    <row r="737" spans="2:10" x14ac:dyDescent="0.25">
      <c r="B737" s="187"/>
      <c r="C737" s="96" t="s">
        <v>307</v>
      </c>
      <c r="D737" s="99"/>
      <c r="E737" s="101" t="s">
        <v>336</v>
      </c>
      <c r="F737" s="54" t="s">
        <v>337</v>
      </c>
      <c r="G737" s="75">
        <v>350</v>
      </c>
      <c r="H737" s="6"/>
      <c r="J737"/>
    </row>
    <row r="738" spans="2:10" x14ac:dyDescent="0.25">
      <c r="B738" s="187"/>
      <c r="C738" s="96"/>
      <c r="D738" s="73">
        <v>413</v>
      </c>
      <c r="E738" s="47"/>
      <c r="F738" s="73" t="s">
        <v>59</v>
      </c>
      <c r="G738" s="141">
        <f>G739+G740</f>
        <v>3000</v>
      </c>
      <c r="H738" s="6"/>
      <c r="J738"/>
    </row>
    <row r="739" spans="2:10" x14ac:dyDescent="0.25">
      <c r="B739" s="187"/>
      <c r="C739" s="96" t="s">
        <v>202</v>
      </c>
      <c r="D739" s="189"/>
      <c r="E739" s="47" t="s">
        <v>60</v>
      </c>
      <c r="F739" s="48" t="s">
        <v>61</v>
      </c>
      <c r="G739" s="75">
        <v>2000</v>
      </c>
      <c r="H739" s="6"/>
      <c r="J739"/>
    </row>
    <row r="740" spans="2:10" x14ac:dyDescent="0.25">
      <c r="B740" s="187"/>
      <c r="C740" s="96" t="s">
        <v>303</v>
      </c>
      <c r="D740" s="191"/>
      <c r="E740" s="47" t="s">
        <v>66</v>
      </c>
      <c r="F740" s="48" t="s">
        <v>151</v>
      </c>
      <c r="G740" s="75">
        <v>1000</v>
      </c>
      <c r="H740" s="6"/>
      <c r="J740"/>
    </row>
    <row r="741" spans="2:10" x14ac:dyDescent="0.25">
      <c r="B741" s="187"/>
      <c r="C741" s="96"/>
      <c r="D741" s="73">
        <v>414</v>
      </c>
      <c r="E741" s="47"/>
      <c r="F741" s="73" t="s">
        <v>68</v>
      </c>
      <c r="G741" s="74">
        <f>G742+G743+G744+G745</f>
        <v>9700</v>
      </c>
      <c r="H741" s="6"/>
      <c r="J741"/>
    </row>
    <row r="742" spans="2:10" x14ac:dyDescent="0.25">
      <c r="B742" s="187"/>
      <c r="C742" s="96" t="s">
        <v>202</v>
      </c>
      <c r="D742" s="189"/>
      <c r="E742" s="47" t="s">
        <v>69</v>
      </c>
      <c r="F742" s="48" t="s">
        <v>70</v>
      </c>
      <c r="G742" s="75">
        <v>400</v>
      </c>
      <c r="H742" s="6"/>
      <c r="J742"/>
    </row>
    <row r="743" spans="2:10" x14ac:dyDescent="0.25">
      <c r="B743" s="187"/>
      <c r="C743" s="96" t="s">
        <v>202</v>
      </c>
      <c r="D743" s="190"/>
      <c r="E743" s="47" t="s">
        <v>71</v>
      </c>
      <c r="F743" s="48" t="s">
        <v>72</v>
      </c>
      <c r="G743" s="75">
        <v>500</v>
      </c>
      <c r="H743" s="6"/>
      <c r="J743"/>
    </row>
    <row r="744" spans="2:10" x14ac:dyDescent="0.25">
      <c r="B744" s="187"/>
      <c r="C744" s="96" t="s">
        <v>304</v>
      </c>
      <c r="D744" s="190"/>
      <c r="E744" s="47" t="s">
        <v>73</v>
      </c>
      <c r="F744" s="48" t="s">
        <v>191</v>
      </c>
      <c r="G744" s="75">
        <v>800</v>
      </c>
      <c r="H744" s="6"/>
      <c r="J744"/>
    </row>
    <row r="745" spans="2:10" x14ac:dyDescent="0.25">
      <c r="B745" s="187"/>
      <c r="C745" s="96" t="s">
        <v>304</v>
      </c>
      <c r="D745" s="191"/>
      <c r="E745" s="47" t="s">
        <v>73</v>
      </c>
      <c r="F745" s="48" t="s">
        <v>186</v>
      </c>
      <c r="G745" s="75">
        <v>8000</v>
      </c>
      <c r="H745" s="6"/>
      <c r="J745"/>
    </row>
    <row r="746" spans="2:10" x14ac:dyDescent="0.25">
      <c r="B746" s="187"/>
      <c r="C746" s="113"/>
      <c r="D746" s="112">
        <v>415</v>
      </c>
      <c r="E746" s="40"/>
      <c r="F746" s="112" t="s">
        <v>85</v>
      </c>
      <c r="G746" s="74">
        <f>G747</f>
        <v>300</v>
      </c>
      <c r="H746" s="6"/>
      <c r="J746"/>
    </row>
    <row r="747" spans="2:10" x14ac:dyDescent="0.25">
      <c r="B747" s="187"/>
      <c r="C747" s="113" t="s">
        <v>202</v>
      </c>
      <c r="D747" s="112"/>
      <c r="E747" s="40" t="s">
        <v>88</v>
      </c>
      <c r="F747" s="78" t="s">
        <v>155</v>
      </c>
      <c r="G747" s="75">
        <v>300</v>
      </c>
      <c r="H747" s="6"/>
      <c r="J747"/>
    </row>
    <row r="748" spans="2:10" x14ac:dyDescent="0.25">
      <c r="B748" s="187"/>
      <c r="C748" s="113"/>
      <c r="D748" s="112">
        <v>419</v>
      </c>
      <c r="E748" s="40"/>
      <c r="F748" s="112" t="s">
        <v>96</v>
      </c>
      <c r="G748" s="74">
        <f>G749</f>
        <v>1000</v>
      </c>
      <c r="H748" s="6"/>
      <c r="J748"/>
    </row>
    <row r="749" spans="2:10" x14ac:dyDescent="0.25">
      <c r="B749" s="187"/>
      <c r="C749" s="113" t="s">
        <v>202</v>
      </c>
      <c r="D749" s="112"/>
      <c r="E749" s="40" t="s">
        <v>102</v>
      </c>
      <c r="F749" s="78" t="s">
        <v>157</v>
      </c>
      <c r="G749" s="75">
        <v>1000</v>
      </c>
      <c r="H749" s="6"/>
      <c r="J749"/>
    </row>
    <row r="750" spans="2:10" x14ac:dyDescent="0.25">
      <c r="B750" s="187"/>
      <c r="C750" s="113"/>
      <c r="D750" s="112">
        <v>463</v>
      </c>
      <c r="E750" s="40"/>
      <c r="F750" s="112" t="s">
        <v>135</v>
      </c>
      <c r="G750" s="74">
        <f>G751</f>
        <v>61500</v>
      </c>
      <c r="H750" s="6"/>
      <c r="J750"/>
    </row>
    <row r="751" spans="2:10" x14ac:dyDescent="0.25">
      <c r="B751" s="187"/>
      <c r="C751" s="113" t="s">
        <v>202</v>
      </c>
      <c r="D751" s="112"/>
      <c r="E751" s="40" t="s">
        <v>136</v>
      </c>
      <c r="F751" s="78" t="s">
        <v>135</v>
      </c>
      <c r="G751" s="75">
        <v>61500</v>
      </c>
      <c r="H751" s="6"/>
      <c r="J751"/>
    </row>
    <row r="752" spans="2:10" ht="15.75" thickBot="1" x14ac:dyDescent="0.3">
      <c r="B752" s="188"/>
      <c r="C752" s="92"/>
      <c r="D752" s="115"/>
      <c r="E752" s="92"/>
      <c r="F752" s="116" t="s">
        <v>164</v>
      </c>
      <c r="G752" s="83">
        <f>G730+G738+G741+G748+G750+G746+G736</f>
        <v>225750</v>
      </c>
      <c r="H752" s="6"/>
      <c r="J752"/>
    </row>
    <row r="753" spans="2:6" x14ac:dyDescent="0.25">
      <c r="B753" s="30"/>
      <c r="C753" s="30"/>
      <c r="D753" s="30"/>
      <c r="E753" s="31"/>
      <c r="F753" s="80"/>
    </row>
    <row r="754" spans="2:6" x14ac:dyDescent="0.25">
      <c r="B754" s="30"/>
      <c r="C754" s="30"/>
      <c r="D754" s="30"/>
      <c r="E754" s="31"/>
      <c r="F754" s="80"/>
    </row>
    <row r="755" spans="2:6" x14ac:dyDescent="0.25">
      <c r="B755" s="30"/>
      <c r="C755" s="30"/>
      <c r="D755" s="30"/>
      <c r="E755" s="31"/>
      <c r="F755" s="80"/>
    </row>
    <row r="756" spans="2:6" x14ac:dyDescent="0.25">
      <c r="B756" s="30"/>
      <c r="C756" s="30"/>
      <c r="D756" s="30"/>
      <c r="E756" s="31"/>
      <c r="F756" s="80"/>
    </row>
    <row r="757" spans="2:6" x14ac:dyDescent="0.25">
      <c r="B757" s="30"/>
      <c r="C757" s="30"/>
      <c r="D757" s="30"/>
      <c r="E757" s="31"/>
      <c r="F757" s="80"/>
    </row>
    <row r="758" spans="2:6" x14ac:dyDescent="0.25">
      <c r="B758" s="30"/>
      <c r="C758" s="30"/>
      <c r="D758" s="30"/>
      <c r="E758" s="31"/>
      <c r="F758" s="80"/>
    </row>
    <row r="759" spans="2:6" x14ac:dyDescent="0.25">
      <c r="B759" s="30"/>
      <c r="C759" s="30"/>
      <c r="D759" s="30"/>
      <c r="E759" s="31"/>
      <c r="F759" s="80"/>
    </row>
    <row r="760" spans="2:6" x14ac:dyDescent="0.25">
      <c r="B760" s="30"/>
      <c r="C760" s="30"/>
      <c r="D760" s="30"/>
      <c r="E760" s="31"/>
      <c r="F760" s="80"/>
    </row>
    <row r="761" spans="2:6" x14ac:dyDescent="0.25">
      <c r="B761" s="30"/>
      <c r="C761" s="30"/>
      <c r="D761" s="30"/>
      <c r="E761" s="31"/>
      <c r="F761" s="80"/>
    </row>
    <row r="762" spans="2:6" x14ac:dyDescent="0.25">
      <c r="B762" s="30"/>
      <c r="C762" s="30"/>
      <c r="D762" s="30"/>
      <c r="E762" s="31"/>
      <c r="F762" s="80"/>
    </row>
    <row r="763" spans="2:6" x14ac:dyDescent="0.25">
      <c r="B763" s="30"/>
      <c r="C763" s="30"/>
      <c r="D763" s="30"/>
      <c r="E763" s="31"/>
      <c r="F763" s="80"/>
    </row>
    <row r="764" spans="2:6" x14ac:dyDescent="0.25">
      <c r="B764" s="30"/>
      <c r="C764" s="30"/>
      <c r="D764" s="30"/>
      <c r="E764" s="31"/>
      <c r="F764" s="80"/>
    </row>
    <row r="765" spans="2:6" x14ac:dyDescent="0.25">
      <c r="B765" s="30"/>
      <c r="C765" s="30"/>
      <c r="D765" s="30"/>
      <c r="E765" s="31"/>
      <c r="F765" s="80"/>
    </row>
    <row r="766" spans="2:6" x14ac:dyDescent="0.25">
      <c r="B766" s="30"/>
      <c r="C766" s="30"/>
      <c r="D766" s="30"/>
      <c r="E766" s="31"/>
      <c r="F766" s="80"/>
    </row>
    <row r="767" spans="2:6" x14ac:dyDescent="0.25">
      <c r="B767" s="30"/>
      <c r="C767" s="30"/>
      <c r="D767" s="30"/>
      <c r="E767" s="31"/>
      <c r="F767" s="80"/>
    </row>
    <row r="768" spans="2:6" x14ac:dyDescent="0.25">
      <c r="B768" s="30"/>
      <c r="C768" s="30"/>
      <c r="D768" s="30"/>
      <c r="E768" s="31"/>
      <c r="F768" s="80"/>
    </row>
    <row r="769" spans="2:10" x14ac:dyDescent="0.25">
      <c r="B769" s="30"/>
      <c r="C769" s="30"/>
      <c r="D769" s="30"/>
      <c r="E769" s="31"/>
      <c r="F769" s="80"/>
    </row>
    <row r="770" spans="2:10" x14ac:dyDescent="0.25">
      <c r="B770" s="30"/>
      <c r="C770" s="30"/>
      <c r="D770" s="30"/>
      <c r="E770" s="31"/>
      <c r="F770" s="80"/>
    </row>
    <row r="771" spans="2:10" x14ac:dyDescent="0.25">
      <c r="B771" s="30"/>
      <c r="C771" s="30"/>
      <c r="D771" s="30"/>
      <c r="E771" s="31"/>
      <c r="F771" s="80"/>
    </row>
    <row r="772" spans="2:10" x14ac:dyDescent="0.25">
      <c r="B772" s="30"/>
      <c r="C772" s="30"/>
      <c r="D772" s="30"/>
      <c r="E772" s="31"/>
      <c r="F772" s="80"/>
    </row>
    <row r="773" spans="2:10" x14ac:dyDescent="0.25">
      <c r="B773" s="30"/>
      <c r="C773" s="30"/>
      <c r="D773" s="30"/>
      <c r="E773" s="31"/>
      <c r="F773" s="80"/>
    </row>
    <row r="774" spans="2:10" x14ac:dyDescent="0.25">
      <c r="B774" s="30"/>
      <c r="C774" s="30"/>
      <c r="D774" s="30"/>
      <c r="E774" s="31"/>
      <c r="F774" s="80"/>
    </row>
    <row r="775" spans="2:10" x14ac:dyDescent="0.25">
      <c r="B775" s="30"/>
      <c r="C775" s="30"/>
      <c r="D775" s="30"/>
      <c r="E775" s="31"/>
      <c r="F775" s="80"/>
    </row>
    <row r="776" spans="2:10" x14ac:dyDescent="0.25">
      <c r="B776" s="30"/>
      <c r="C776" s="30"/>
      <c r="D776" s="30"/>
      <c r="E776" s="31"/>
      <c r="F776" s="80"/>
    </row>
    <row r="777" spans="2:10" ht="15.75" x14ac:dyDescent="0.25">
      <c r="B777" s="30"/>
      <c r="C777" s="195" t="s">
        <v>218</v>
      </c>
      <c r="D777" s="195"/>
      <c r="E777" s="195"/>
      <c r="F777" s="195"/>
    </row>
    <row r="778" spans="2:10" ht="16.5" thickBot="1" x14ac:dyDescent="0.3">
      <c r="B778" s="30"/>
      <c r="C778" s="88"/>
      <c r="D778" s="88"/>
      <c r="E778" s="88"/>
      <c r="F778" s="88"/>
    </row>
    <row r="779" spans="2:10" ht="15" customHeight="1" x14ac:dyDescent="0.25">
      <c r="B779" s="63" t="s">
        <v>147</v>
      </c>
      <c r="C779" s="90" t="s">
        <v>166</v>
      </c>
      <c r="D779" s="90" t="s">
        <v>2</v>
      </c>
      <c r="E779" s="90" t="s">
        <v>2</v>
      </c>
      <c r="F779" s="89" t="s">
        <v>4</v>
      </c>
      <c r="G779" s="208" t="s">
        <v>332</v>
      </c>
      <c r="H779" s="6"/>
      <c r="J779"/>
    </row>
    <row r="780" spans="2:10" ht="15.75" thickBot="1" x14ac:dyDescent="0.3">
      <c r="B780" s="121" t="s">
        <v>3</v>
      </c>
      <c r="C780" s="122" t="s">
        <v>3</v>
      </c>
      <c r="D780" s="122" t="s">
        <v>3</v>
      </c>
      <c r="E780" s="122" t="s">
        <v>3</v>
      </c>
      <c r="F780" s="123"/>
      <c r="G780" s="209"/>
      <c r="H780" s="6"/>
      <c r="J780"/>
    </row>
    <row r="781" spans="2:10" x14ac:dyDescent="0.25">
      <c r="B781" s="124"/>
      <c r="C781" s="125"/>
      <c r="D781" s="125"/>
      <c r="E781" s="125"/>
      <c r="F781" s="125"/>
      <c r="G781" s="126"/>
      <c r="H781" s="6"/>
      <c r="J781"/>
    </row>
    <row r="782" spans="2:10" x14ac:dyDescent="0.25">
      <c r="B782" s="93" t="s">
        <v>228</v>
      </c>
      <c r="C782" s="40"/>
      <c r="D782" s="94"/>
      <c r="E782" s="40"/>
      <c r="F782" s="78"/>
      <c r="G782" s="111"/>
      <c r="H782" s="6"/>
      <c r="J782"/>
    </row>
    <row r="783" spans="2:10" x14ac:dyDescent="0.25">
      <c r="B783" s="186"/>
      <c r="C783" s="47"/>
      <c r="D783" s="73">
        <v>411</v>
      </c>
      <c r="E783" s="47"/>
      <c r="F783" s="73" t="s">
        <v>45</v>
      </c>
      <c r="G783" s="74">
        <f>G784+G785+G786+G787+G788</f>
        <v>77400</v>
      </c>
      <c r="H783" s="6"/>
      <c r="J783"/>
    </row>
    <row r="784" spans="2:10" x14ac:dyDescent="0.25">
      <c r="B784" s="187"/>
      <c r="C784" s="96" t="s">
        <v>150</v>
      </c>
      <c r="D784" s="189"/>
      <c r="E784" s="47" t="s">
        <v>46</v>
      </c>
      <c r="F784" s="48" t="s">
        <v>47</v>
      </c>
      <c r="G784" s="75">
        <v>64000</v>
      </c>
      <c r="H784" s="6"/>
      <c r="J784"/>
    </row>
    <row r="785" spans="2:10" x14ac:dyDescent="0.25">
      <c r="B785" s="187"/>
      <c r="C785" s="96" t="s">
        <v>150</v>
      </c>
      <c r="D785" s="190"/>
      <c r="E785" s="47" t="s">
        <v>48</v>
      </c>
      <c r="F785" s="48" t="s">
        <v>49</v>
      </c>
      <c r="G785" s="75">
        <v>2100</v>
      </c>
      <c r="H785" s="6"/>
      <c r="J785"/>
    </row>
    <row r="786" spans="2:10" x14ac:dyDescent="0.25">
      <c r="B786" s="187"/>
      <c r="C786" s="96" t="s">
        <v>150</v>
      </c>
      <c r="D786" s="190"/>
      <c r="E786" s="47" t="s">
        <v>50</v>
      </c>
      <c r="F786" s="48" t="s">
        <v>51</v>
      </c>
      <c r="G786" s="75">
        <v>8400</v>
      </c>
      <c r="H786" s="6"/>
      <c r="J786"/>
    </row>
    <row r="787" spans="2:10" x14ac:dyDescent="0.25">
      <c r="B787" s="187"/>
      <c r="C787" s="96" t="s">
        <v>150</v>
      </c>
      <c r="D787" s="190"/>
      <c r="E787" s="47" t="s">
        <v>52</v>
      </c>
      <c r="F787" s="48" t="s">
        <v>53</v>
      </c>
      <c r="G787" s="75">
        <v>2700</v>
      </c>
      <c r="H787" s="6"/>
      <c r="J787"/>
    </row>
    <row r="788" spans="2:10" x14ac:dyDescent="0.25">
      <c r="B788" s="187"/>
      <c r="C788" s="96" t="s">
        <v>150</v>
      </c>
      <c r="D788" s="191"/>
      <c r="E788" s="47" t="s">
        <v>54</v>
      </c>
      <c r="F788" s="48" t="s">
        <v>55</v>
      </c>
      <c r="G788" s="75">
        <v>200</v>
      </c>
      <c r="H788" s="6"/>
      <c r="J788"/>
    </row>
    <row r="789" spans="2:10" x14ac:dyDescent="0.25">
      <c r="B789" s="187"/>
      <c r="C789" s="96"/>
      <c r="D789" s="99">
        <v>412</v>
      </c>
      <c r="E789" s="81"/>
      <c r="F789" s="73" t="s">
        <v>56</v>
      </c>
      <c r="G789" s="100">
        <f>G790</f>
        <v>350</v>
      </c>
      <c r="H789" s="6"/>
      <c r="J789"/>
    </row>
    <row r="790" spans="2:10" x14ac:dyDescent="0.25">
      <c r="B790" s="187"/>
      <c r="C790" s="96" t="s">
        <v>307</v>
      </c>
      <c r="D790" s="99"/>
      <c r="E790" s="101" t="s">
        <v>336</v>
      </c>
      <c r="F790" s="54" t="s">
        <v>337</v>
      </c>
      <c r="G790" s="75">
        <v>350</v>
      </c>
      <c r="H790" s="6"/>
      <c r="J790"/>
    </row>
    <row r="791" spans="2:10" x14ac:dyDescent="0.25">
      <c r="B791" s="187"/>
      <c r="C791" s="96"/>
      <c r="D791" s="73">
        <v>413</v>
      </c>
      <c r="E791" s="47"/>
      <c r="F791" s="73" t="s">
        <v>59</v>
      </c>
      <c r="G791" s="74">
        <f>G792+G793</f>
        <v>1400</v>
      </c>
      <c r="H791" s="6"/>
      <c r="J791"/>
    </row>
    <row r="792" spans="2:10" x14ac:dyDescent="0.25">
      <c r="B792" s="187"/>
      <c r="C792" s="96" t="s">
        <v>150</v>
      </c>
      <c r="D792" s="189"/>
      <c r="E792" s="47" t="s">
        <v>60</v>
      </c>
      <c r="F792" s="48" t="s">
        <v>61</v>
      </c>
      <c r="G792" s="75">
        <v>700</v>
      </c>
      <c r="H792" s="6"/>
      <c r="J792"/>
    </row>
    <row r="793" spans="2:10" x14ac:dyDescent="0.25">
      <c r="B793" s="187"/>
      <c r="C793" s="96" t="s">
        <v>303</v>
      </c>
      <c r="D793" s="191"/>
      <c r="E793" s="47" t="s">
        <v>66</v>
      </c>
      <c r="F793" s="48" t="s">
        <v>151</v>
      </c>
      <c r="G793" s="75">
        <v>700</v>
      </c>
      <c r="H793" s="6"/>
      <c r="J793"/>
    </row>
    <row r="794" spans="2:10" x14ac:dyDescent="0.25">
      <c r="B794" s="187"/>
      <c r="C794" s="96"/>
      <c r="D794" s="73">
        <v>414</v>
      </c>
      <c r="E794" s="47"/>
      <c r="F794" s="73" t="s">
        <v>68</v>
      </c>
      <c r="G794" s="74">
        <f>G795+G796+G797+G798+G799+G800</f>
        <v>9400</v>
      </c>
      <c r="H794" s="6"/>
      <c r="J794"/>
    </row>
    <row r="795" spans="2:10" x14ac:dyDescent="0.25">
      <c r="B795" s="187"/>
      <c r="C795" s="96" t="s">
        <v>150</v>
      </c>
      <c r="D795" s="189"/>
      <c r="E795" s="47" t="s">
        <v>69</v>
      </c>
      <c r="F795" s="48" t="s">
        <v>70</v>
      </c>
      <c r="G795" s="75">
        <v>700</v>
      </c>
      <c r="H795" s="6"/>
      <c r="J795"/>
    </row>
    <row r="796" spans="2:10" x14ac:dyDescent="0.25">
      <c r="B796" s="187"/>
      <c r="C796" s="96" t="s">
        <v>150</v>
      </c>
      <c r="D796" s="190"/>
      <c r="E796" s="47" t="s">
        <v>71</v>
      </c>
      <c r="F796" s="48" t="s">
        <v>72</v>
      </c>
      <c r="G796" s="75">
        <v>400</v>
      </c>
      <c r="H796" s="6"/>
      <c r="J796"/>
    </row>
    <row r="797" spans="2:10" x14ac:dyDescent="0.25">
      <c r="B797" s="187"/>
      <c r="C797" s="96" t="s">
        <v>304</v>
      </c>
      <c r="D797" s="190"/>
      <c r="E797" s="47" t="s">
        <v>73</v>
      </c>
      <c r="F797" s="48" t="s">
        <v>191</v>
      </c>
      <c r="G797" s="75">
        <v>500</v>
      </c>
      <c r="H797" s="6"/>
      <c r="J797"/>
    </row>
    <row r="798" spans="2:10" x14ac:dyDescent="0.25">
      <c r="B798" s="187"/>
      <c r="C798" s="113" t="s">
        <v>150</v>
      </c>
      <c r="D798" s="191"/>
      <c r="E798" s="40" t="s">
        <v>77</v>
      </c>
      <c r="F798" s="78" t="s">
        <v>78</v>
      </c>
      <c r="G798" s="75">
        <v>3000</v>
      </c>
      <c r="H798" s="6"/>
      <c r="J798"/>
    </row>
    <row r="799" spans="2:10" x14ac:dyDescent="0.25">
      <c r="B799" s="187"/>
      <c r="C799" s="113" t="s">
        <v>150</v>
      </c>
      <c r="D799" s="98"/>
      <c r="E799" s="40" t="s">
        <v>83</v>
      </c>
      <c r="F799" s="78" t="s">
        <v>220</v>
      </c>
      <c r="G799" s="75">
        <v>4000</v>
      </c>
      <c r="H799" s="6"/>
      <c r="J799"/>
    </row>
    <row r="800" spans="2:10" x14ac:dyDescent="0.25">
      <c r="B800" s="187"/>
      <c r="C800" s="113" t="s">
        <v>150</v>
      </c>
      <c r="D800" s="98"/>
      <c r="E800" s="40" t="s">
        <v>83</v>
      </c>
      <c r="F800" s="78" t="s">
        <v>221</v>
      </c>
      <c r="G800" s="75">
        <v>800</v>
      </c>
      <c r="H800" s="6"/>
      <c r="J800"/>
    </row>
    <row r="801" spans="2:10" x14ac:dyDescent="0.25">
      <c r="B801" s="187"/>
      <c r="C801" s="113"/>
      <c r="D801" s="112">
        <v>415</v>
      </c>
      <c r="E801" s="40"/>
      <c r="F801" s="112" t="s">
        <v>85</v>
      </c>
      <c r="G801" s="74">
        <f>G802</f>
        <v>200</v>
      </c>
      <c r="H801" s="6"/>
      <c r="J801"/>
    </row>
    <row r="802" spans="2:10" x14ac:dyDescent="0.25">
      <c r="B802" s="187"/>
      <c r="C802" s="113" t="s">
        <v>150</v>
      </c>
      <c r="D802" s="98"/>
      <c r="E802" s="40" t="s">
        <v>88</v>
      </c>
      <c r="F802" s="78" t="s">
        <v>155</v>
      </c>
      <c r="G802" s="75">
        <v>200</v>
      </c>
      <c r="H802" s="6"/>
      <c r="J802"/>
    </row>
    <row r="803" spans="2:10" x14ac:dyDescent="0.25">
      <c r="B803" s="187"/>
      <c r="C803" s="113"/>
      <c r="D803" s="112">
        <v>419</v>
      </c>
      <c r="E803" s="40"/>
      <c r="F803" s="112" t="s">
        <v>96</v>
      </c>
      <c r="G803" s="74">
        <f>G805+G806+G804</f>
        <v>13000</v>
      </c>
      <c r="H803" s="6"/>
      <c r="J803"/>
    </row>
    <row r="804" spans="2:10" x14ac:dyDescent="0.25">
      <c r="B804" s="187"/>
      <c r="C804" s="113" t="s">
        <v>150</v>
      </c>
      <c r="D804" s="140"/>
      <c r="E804" s="40" t="s">
        <v>294</v>
      </c>
      <c r="F804" s="103" t="s">
        <v>295</v>
      </c>
      <c r="G804" s="76">
        <v>9000</v>
      </c>
      <c r="H804" s="6"/>
      <c r="J804"/>
    </row>
    <row r="805" spans="2:10" x14ac:dyDescent="0.25">
      <c r="B805" s="187"/>
      <c r="C805" s="113" t="s">
        <v>150</v>
      </c>
      <c r="D805" s="189"/>
      <c r="E805" s="40" t="s">
        <v>97</v>
      </c>
      <c r="F805" s="78" t="s">
        <v>98</v>
      </c>
      <c r="G805" s="75">
        <v>3000</v>
      </c>
      <c r="H805" s="6"/>
      <c r="J805"/>
    </row>
    <row r="806" spans="2:10" x14ac:dyDescent="0.25">
      <c r="B806" s="187"/>
      <c r="C806" s="113" t="s">
        <v>150</v>
      </c>
      <c r="D806" s="191"/>
      <c r="E806" s="40" t="s">
        <v>102</v>
      </c>
      <c r="F806" s="78" t="s">
        <v>157</v>
      </c>
      <c r="G806" s="75">
        <v>1000</v>
      </c>
      <c r="H806" s="6"/>
      <c r="J806"/>
    </row>
    <row r="807" spans="2:10" x14ac:dyDescent="0.25">
      <c r="B807" s="187"/>
      <c r="C807" s="113"/>
      <c r="D807" s="112">
        <v>431</v>
      </c>
      <c r="E807" s="40"/>
      <c r="F807" s="112" t="s">
        <v>158</v>
      </c>
      <c r="G807" s="74">
        <f>G808</f>
        <v>16000</v>
      </c>
      <c r="H807" s="6"/>
      <c r="J807"/>
    </row>
    <row r="808" spans="2:10" x14ac:dyDescent="0.25">
      <c r="B808" s="187"/>
      <c r="C808" s="113" t="s">
        <v>306</v>
      </c>
      <c r="D808" s="98"/>
      <c r="E808" s="40" t="s">
        <v>113</v>
      </c>
      <c r="F808" s="78" t="s">
        <v>379</v>
      </c>
      <c r="G808" s="75">
        <v>16000</v>
      </c>
      <c r="H808" s="6"/>
      <c r="J808"/>
    </row>
    <row r="809" spans="2:10" x14ac:dyDescent="0.25">
      <c r="B809" s="187"/>
      <c r="C809" s="113"/>
      <c r="D809" s="112">
        <v>463</v>
      </c>
      <c r="E809" s="40"/>
      <c r="F809" s="112" t="s">
        <v>135</v>
      </c>
      <c r="G809" s="74">
        <f>G810+G811+G812+G813</f>
        <v>201720</v>
      </c>
      <c r="H809" s="6"/>
      <c r="J809"/>
    </row>
    <row r="810" spans="2:10" x14ac:dyDescent="0.25">
      <c r="B810" s="187"/>
      <c r="C810" s="113" t="s">
        <v>150</v>
      </c>
      <c r="D810" s="189"/>
      <c r="E810" s="40" t="s">
        <v>136</v>
      </c>
      <c r="F810" s="78" t="s">
        <v>135</v>
      </c>
      <c r="G810" s="75">
        <v>30000</v>
      </c>
      <c r="H810" s="6"/>
      <c r="J810"/>
    </row>
    <row r="811" spans="2:10" x14ac:dyDescent="0.25">
      <c r="B811" s="187"/>
      <c r="C811" s="113" t="s">
        <v>150</v>
      </c>
      <c r="D811" s="190"/>
      <c r="E811" s="40" t="s">
        <v>136</v>
      </c>
      <c r="F811" s="78" t="s">
        <v>222</v>
      </c>
      <c r="G811" s="75">
        <v>57400</v>
      </c>
      <c r="H811" s="6"/>
      <c r="J811"/>
    </row>
    <row r="812" spans="2:10" x14ac:dyDescent="0.25">
      <c r="B812" s="187"/>
      <c r="C812" s="113" t="s">
        <v>150</v>
      </c>
      <c r="D812" s="190"/>
      <c r="E812" s="40" t="s">
        <v>136</v>
      </c>
      <c r="F812" s="78" t="s">
        <v>223</v>
      </c>
      <c r="G812" s="75">
        <v>34320</v>
      </c>
      <c r="H812" s="6"/>
      <c r="J812"/>
    </row>
    <row r="813" spans="2:10" x14ac:dyDescent="0.25">
      <c r="B813" s="187"/>
      <c r="C813" s="113" t="s">
        <v>150</v>
      </c>
      <c r="D813" s="190"/>
      <c r="E813" s="40" t="s">
        <v>137</v>
      </c>
      <c r="F813" s="78" t="s">
        <v>138</v>
      </c>
      <c r="G813" s="75">
        <v>80000</v>
      </c>
      <c r="H813" s="6"/>
      <c r="J813"/>
    </row>
    <row r="814" spans="2:10" ht="15.75" thickBot="1" x14ac:dyDescent="0.3">
      <c r="B814" s="188"/>
      <c r="C814" s="114"/>
      <c r="D814" s="206"/>
      <c r="E814" s="92"/>
      <c r="F814" s="116" t="s">
        <v>164</v>
      </c>
      <c r="G814" s="83">
        <f>G783+G791+G794+G809+G803+G801+G807+G789</f>
        <v>319470</v>
      </c>
      <c r="H814" s="6"/>
      <c r="J814"/>
    </row>
    <row r="815" spans="2:10" x14ac:dyDescent="0.25">
      <c r="B815" s="1"/>
      <c r="C815" s="72"/>
      <c r="D815" s="1"/>
      <c r="E815" s="31"/>
      <c r="F815" s="80"/>
      <c r="G815" s="8"/>
      <c r="H815" s="8"/>
      <c r="I815" s="8"/>
    </row>
    <row r="816" spans="2:10" x14ac:dyDescent="0.25">
      <c r="B816" s="1"/>
      <c r="C816" s="72"/>
      <c r="D816" s="1"/>
      <c r="E816" s="31"/>
      <c r="F816" s="80"/>
      <c r="G816" s="8"/>
      <c r="H816" s="8"/>
      <c r="I816" s="8"/>
    </row>
    <row r="817" spans="2:10" x14ac:dyDescent="0.25">
      <c r="B817" s="1"/>
      <c r="C817" s="72"/>
      <c r="D817" s="1"/>
      <c r="E817" s="31"/>
      <c r="F817" s="80"/>
      <c r="G817" s="8"/>
      <c r="H817" s="8"/>
      <c r="I817" s="8"/>
    </row>
    <row r="818" spans="2:10" x14ac:dyDescent="0.25">
      <c r="B818" s="1"/>
      <c r="C818" s="72"/>
      <c r="D818" s="1"/>
      <c r="E818" s="31"/>
      <c r="F818" s="80"/>
      <c r="G818" s="8"/>
      <c r="H818" s="8"/>
      <c r="I818" s="8"/>
    </row>
    <row r="819" spans="2:10" x14ac:dyDescent="0.25">
      <c r="B819" s="1"/>
      <c r="C819" s="72"/>
      <c r="D819" s="1"/>
      <c r="E819" s="31"/>
      <c r="F819" s="80"/>
      <c r="G819" s="8"/>
      <c r="H819" s="8"/>
      <c r="I819" s="8"/>
    </row>
    <row r="820" spans="2:10" x14ac:dyDescent="0.25">
      <c r="B820" s="1"/>
      <c r="C820" s="72"/>
      <c r="D820" s="1"/>
      <c r="E820" s="31"/>
      <c r="F820" s="80"/>
      <c r="G820" s="8"/>
      <c r="H820" s="8"/>
      <c r="I820" s="8"/>
    </row>
    <row r="821" spans="2:10" x14ac:dyDescent="0.25">
      <c r="B821" s="1"/>
      <c r="C821" s="72"/>
      <c r="D821" s="1"/>
      <c r="E821" s="31"/>
      <c r="F821" s="80"/>
      <c r="G821" s="8"/>
      <c r="H821" s="8"/>
      <c r="I821" s="8"/>
    </row>
    <row r="822" spans="2:10" x14ac:dyDescent="0.25">
      <c r="B822" s="1"/>
      <c r="C822" s="72"/>
      <c r="D822" s="1"/>
      <c r="E822" s="31"/>
      <c r="F822" s="80"/>
      <c r="G822" s="8"/>
      <c r="H822" s="8"/>
      <c r="I822" s="8"/>
    </row>
    <row r="823" spans="2:10" x14ac:dyDescent="0.25">
      <c r="B823" s="1"/>
      <c r="C823" s="72"/>
      <c r="D823" s="1"/>
      <c r="E823" s="31"/>
      <c r="F823" s="80"/>
      <c r="G823" s="8"/>
      <c r="H823" s="8"/>
      <c r="I823" s="8"/>
    </row>
    <row r="824" spans="2:10" x14ac:dyDescent="0.25">
      <c r="B824" s="1"/>
      <c r="C824" s="72"/>
      <c r="D824" s="1"/>
      <c r="E824" s="31"/>
      <c r="F824" s="80"/>
      <c r="G824" s="8"/>
      <c r="H824" s="8"/>
      <c r="I824" s="8"/>
    </row>
    <row r="825" spans="2:10" x14ac:dyDescent="0.25">
      <c r="B825" s="1"/>
      <c r="C825" s="72"/>
      <c r="D825" s="1"/>
      <c r="E825" s="31"/>
      <c r="F825" s="80"/>
      <c r="G825" s="8"/>
      <c r="H825" s="8"/>
      <c r="I825" s="8"/>
    </row>
    <row r="826" spans="2:10" x14ac:dyDescent="0.25">
      <c r="B826" s="1"/>
      <c r="C826" s="72"/>
      <c r="D826" s="1"/>
      <c r="E826" s="31"/>
      <c r="F826" s="80"/>
      <c r="G826" s="8"/>
      <c r="H826" s="8"/>
      <c r="I826" s="8"/>
    </row>
    <row r="827" spans="2:10" x14ac:dyDescent="0.25">
      <c r="B827" s="1"/>
      <c r="C827" s="72"/>
      <c r="D827" s="1"/>
      <c r="E827" s="31"/>
      <c r="F827" s="80"/>
      <c r="G827" s="8"/>
      <c r="H827" s="8"/>
      <c r="I827" s="8"/>
    </row>
    <row r="828" spans="2:10" ht="15.75" x14ac:dyDescent="0.25">
      <c r="B828" s="30"/>
      <c r="C828" s="30"/>
      <c r="D828" s="30"/>
      <c r="E828" s="31"/>
      <c r="F828" s="87"/>
    </row>
    <row r="829" spans="2:10" ht="16.5" thickBot="1" x14ac:dyDescent="0.3">
      <c r="B829" s="30"/>
      <c r="C829" s="87" t="s">
        <v>289</v>
      </c>
      <c r="D829" s="30"/>
      <c r="E829" s="31"/>
      <c r="F829" s="80"/>
    </row>
    <row r="830" spans="2:10" ht="15" customHeight="1" x14ac:dyDescent="0.25">
      <c r="B830" s="33" t="s">
        <v>147</v>
      </c>
      <c r="C830" s="90" t="s">
        <v>166</v>
      </c>
      <c r="D830" s="63" t="s">
        <v>2</v>
      </c>
      <c r="E830" s="90" t="s">
        <v>2</v>
      </c>
      <c r="F830" s="89" t="s">
        <v>4</v>
      </c>
      <c r="G830" s="208" t="s">
        <v>332</v>
      </c>
      <c r="H830" s="6"/>
      <c r="J830"/>
    </row>
    <row r="831" spans="2:10" ht="15.75" thickBot="1" x14ac:dyDescent="0.3">
      <c r="B831" s="135" t="s">
        <v>3</v>
      </c>
      <c r="C831" s="122" t="s">
        <v>3</v>
      </c>
      <c r="D831" s="121" t="s">
        <v>3</v>
      </c>
      <c r="E831" s="122" t="s">
        <v>3</v>
      </c>
      <c r="F831" s="123" t="s">
        <v>189</v>
      </c>
      <c r="G831" s="209"/>
      <c r="H831" s="6"/>
      <c r="J831"/>
    </row>
    <row r="832" spans="2:10" x14ac:dyDescent="0.25">
      <c r="B832" s="127" t="s">
        <v>235</v>
      </c>
      <c r="C832" s="47"/>
      <c r="D832" s="128"/>
      <c r="E832" s="47"/>
      <c r="F832" s="48"/>
      <c r="G832" s="129"/>
      <c r="H832" s="6"/>
      <c r="J832"/>
    </row>
    <row r="833" spans="2:10" x14ac:dyDescent="0.25">
      <c r="B833" s="186"/>
      <c r="C833" s="47"/>
      <c r="D833" s="73">
        <v>411</v>
      </c>
      <c r="E833" s="47"/>
      <c r="F833" s="73" t="s">
        <v>45</v>
      </c>
      <c r="G833" s="74">
        <f>G834+G835+G836+G837+G838</f>
        <v>208600</v>
      </c>
      <c r="H833" s="6"/>
      <c r="J833"/>
    </row>
    <row r="834" spans="2:10" x14ac:dyDescent="0.25">
      <c r="B834" s="187"/>
      <c r="C834" s="96" t="s">
        <v>226</v>
      </c>
      <c r="D834" s="189"/>
      <c r="E834" s="47" t="s">
        <v>46</v>
      </c>
      <c r="F834" s="48" t="s">
        <v>47</v>
      </c>
      <c r="G834" s="75">
        <v>182000</v>
      </c>
      <c r="H834" s="6"/>
      <c r="J834"/>
    </row>
    <row r="835" spans="2:10" x14ac:dyDescent="0.25">
      <c r="B835" s="187"/>
      <c r="C835" s="96" t="s">
        <v>226</v>
      </c>
      <c r="D835" s="190"/>
      <c r="E835" s="47" t="s">
        <v>48</v>
      </c>
      <c r="F835" s="48" t="s">
        <v>49</v>
      </c>
      <c r="G835" s="75">
        <v>3500</v>
      </c>
      <c r="H835" s="6"/>
      <c r="J835"/>
    </row>
    <row r="836" spans="2:10" x14ac:dyDescent="0.25">
      <c r="B836" s="187"/>
      <c r="C836" s="96" t="s">
        <v>226</v>
      </c>
      <c r="D836" s="190"/>
      <c r="E836" s="47" t="s">
        <v>50</v>
      </c>
      <c r="F836" s="48" t="s">
        <v>51</v>
      </c>
      <c r="G836" s="75">
        <v>16600</v>
      </c>
      <c r="H836" s="6"/>
      <c r="J836"/>
    </row>
    <row r="837" spans="2:10" x14ac:dyDescent="0.25">
      <c r="B837" s="187"/>
      <c r="C837" s="96" t="s">
        <v>226</v>
      </c>
      <c r="D837" s="190"/>
      <c r="E837" s="47" t="s">
        <v>52</v>
      </c>
      <c r="F837" s="48" t="s">
        <v>53</v>
      </c>
      <c r="G837" s="75">
        <v>6100</v>
      </c>
      <c r="H837" s="6"/>
      <c r="J837"/>
    </row>
    <row r="838" spans="2:10" x14ac:dyDescent="0.25">
      <c r="B838" s="187"/>
      <c r="C838" s="96" t="s">
        <v>226</v>
      </c>
      <c r="D838" s="191"/>
      <c r="E838" s="47" t="s">
        <v>54</v>
      </c>
      <c r="F838" s="48" t="s">
        <v>55</v>
      </c>
      <c r="G838" s="75">
        <v>400</v>
      </c>
      <c r="H838" s="6"/>
      <c r="J838"/>
    </row>
    <row r="839" spans="2:10" x14ac:dyDescent="0.25">
      <c r="B839" s="187"/>
      <c r="C839" s="96"/>
      <c r="D839" s="99">
        <v>412</v>
      </c>
      <c r="E839" s="81"/>
      <c r="F839" s="73" t="s">
        <v>56</v>
      </c>
      <c r="G839" s="100">
        <f>G840</f>
        <v>700</v>
      </c>
      <c r="H839" s="6"/>
      <c r="J839"/>
    </row>
    <row r="840" spans="2:10" x14ac:dyDescent="0.25">
      <c r="B840" s="187"/>
      <c r="C840" s="96" t="s">
        <v>307</v>
      </c>
      <c r="D840" s="99"/>
      <c r="E840" s="101" t="s">
        <v>336</v>
      </c>
      <c r="F840" s="54" t="s">
        <v>337</v>
      </c>
      <c r="G840" s="75">
        <v>700</v>
      </c>
      <c r="H840" s="6"/>
      <c r="J840"/>
    </row>
    <row r="841" spans="2:10" x14ac:dyDescent="0.25">
      <c r="B841" s="187"/>
      <c r="C841" s="96"/>
      <c r="D841" s="73">
        <v>413</v>
      </c>
      <c r="E841" s="47"/>
      <c r="F841" s="73" t="s">
        <v>59</v>
      </c>
      <c r="G841" s="74">
        <f>G842+G843</f>
        <v>3600</v>
      </c>
      <c r="H841" s="6"/>
      <c r="J841"/>
    </row>
    <row r="842" spans="2:10" x14ac:dyDescent="0.25">
      <c r="B842" s="187"/>
      <c r="C842" s="96" t="s">
        <v>226</v>
      </c>
      <c r="D842" s="189"/>
      <c r="E842" s="47" t="s">
        <v>60</v>
      </c>
      <c r="F842" s="48" t="s">
        <v>61</v>
      </c>
      <c r="G842" s="75">
        <v>2000</v>
      </c>
      <c r="H842" s="6"/>
      <c r="J842"/>
    </row>
    <row r="843" spans="2:10" x14ac:dyDescent="0.25">
      <c r="B843" s="187"/>
      <c r="C843" s="96" t="s">
        <v>303</v>
      </c>
      <c r="D843" s="191"/>
      <c r="E843" s="47" t="s">
        <v>66</v>
      </c>
      <c r="F843" s="48" t="s">
        <v>151</v>
      </c>
      <c r="G843" s="75">
        <v>1600</v>
      </c>
      <c r="H843" s="6"/>
      <c r="J843"/>
    </row>
    <row r="844" spans="2:10" x14ac:dyDescent="0.25">
      <c r="B844" s="187"/>
      <c r="C844" s="96"/>
      <c r="D844" s="73">
        <v>414</v>
      </c>
      <c r="E844" s="47"/>
      <c r="F844" s="73" t="s">
        <v>68</v>
      </c>
      <c r="G844" s="74">
        <f>G845+G846+G847+G848</f>
        <v>12800</v>
      </c>
      <c r="H844" s="6"/>
      <c r="J844"/>
    </row>
    <row r="845" spans="2:10" x14ac:dyDescent="0.25">
      <c r="B845" s="187"/>
      <c r="C845" s="96" t="s">
        <v>226</v>
      </c>
      <c r="D845" s="189"/>
      <c r="E845" s="47" t="s">
        <v>69</v>
      </c>
      <c r="F845" s="48" t="s">
        <v>70</v>
      </c>
      <c r="G845" s="75">
        <v>1000</v>
      </c>
      <c r="H845" s="6"/>
      <c r="J845"/>
    </row>
    <row r="846" spans="2:10" x14ac:dyDescent="0.25">
      <c r="B846" s="187"/>
      <c r="C846" s="96" t="s">
        <v>226</v>
      </c>
      <c r="D846" s="190"/>
      <c r="E846" s="47" t="s">
        <v>71</v>
      </c>
      <c r="F846" s="48" t="s">
        <v>72</v>
      </c>
      <c r="G846" s="75">
        <v>800</v>
      </c>
      <c r="H846" s="6"/>
      <c r="J846"/>
    </row>
    <row r="847" spans="2:10" x14ac:dyDescent="0.25">
      <c r="B847" s="187"/>
      <c r="C847" s="96" t="s">
        <v>304</v>
      </c>
      <c r="D847" s="191"/>
      <c r="E847" s="47" t="s">
        <v>73</v>
      </c>
      <c r="F847" s="48" t="s">
        <v>152</v>
      </c>
      <c r="G847" s="75">
        <v>1000</v>
      </c>
      <c r="H847" s="6"/>
      <c r="J847"/>
    </row>
    <row r="848" spans="2:10" x14ac:dyDescent="0.25">
      <c r="B848" s="187"/>
      <c r="C848" s="96" t="s">
        <v>226</v>
      </c>
      <c r="D848" s="98"/>
      <c r="E848" s="47" t="s">
        <v>79</v>
      </c>
      <c r="F848" s="48" t="s">
        <v>80</v>
      </c>
      <c r="G848" s="75">
        <v>10000</v>
      </c>
      <c r="H848" s="6"/>
      <c r="J848"/>
    </row>
    <row r="849" spans="2:10" x14ac:dyDescent="0.25">
      <c r="B849" s="187"/>
      <c r="C849" s="113"/>
      <c r="D849" s="112">
        <v>415</v>
      </c>
      <c r="E849" s="40"/>
      <c r="F849" s="112" t="s">
        <v>204</v>
      </c>
      <c r="G849" s="74">
        <f>G850+G851</f>
        <v>2300</v>
      </c>
      <c r="H849" s="6"/>
      <c r="J849"/>
    </row>
    <row r="850" spans="2:10" x14ac:dyDescent="0.25">
      <c r="B850" s="187"/>
      <c r="C850" s="113" t="s">
        <v>226</v>
      </c>
      <c r="D850" s="98"/>
      <c r="E850" s="40" t="s">
        <v>88</v>
      </c>
      <c r="F850" s="78" t="s">
        <v>156</v>
      </c>
      <c r="G850" s="75">
        <v>2000</v>
      </c>
      <c r="H850" s="6"/>
      <c r="J850"/>
    </row>
    <row r="851" spans="2:10" x14ac:dyDescent="0.25">
      <c r="B851" s="187"/>
      <c r="C851" s="113" t="s">
        <v>226</v>
      </c>
      <c r="D851" s="98"/>
      <c r="E851" s="40" t="s">
        <v>88</v>
      </c>
      <c r="F851" s="78" t="s">
        <v>155</v>
      </c>
      <c r="G851" s="75">
        <v>300</v>
      </c>
      <c r="H851" s="6"/>
      <c r="J851"/>
    </row>
    <row r="852" spans="2:10" x14ac:dyDescent="0.25">
      <c r="B852" s="187"/>
      <c r="C852" s="113"/>
      <c r="D852" s="112">
        <v>419</v>
      </c>
      <c r="E852" s="40"/>
      <c r="F852" s="112" t="s">
        <v>96</v>
      </c>
      <c r="G852" s="74">
        <f>G854+G853</f>
        <v>7150</v>
      </c>
      <c r="H852" s="6"/>
      <c r="J852"/>
    </row>
    <row r="853" spans="2:10" x14ac:dyDescent="0.25">
      <c r="B853" s="187"/>
      <c r="C853" s="113" t="s">
        <v>226</v>
      </c>
      <c r="D853" s="112"/>
      <c r="E853" s="40" t="s">
        <v>294</v>
      </c>
      <c r="F853" s="103" t="s">
        <v>295</v>
      </c>
      <c r="G853" s="76">
        <v>6150</v>
      </c>
      <c r="H853" s="6"/>
      <c r="J853"/>
    </row>
    <row r="854" spans="2:10" x14ac:dyDescent="0.25">
      <c r="B854" s="187"/>
      <c r="C854" s="113" t="s">
        <v>226</v>
      </c>
      <c r="D854" s="78"/>
      <c r="E854" s="40" t="s">
        <v>102</v>
      </c>
      <c r="F854" s="78" t="s">
        <v>157</v>
      </c>
      <c r="G854" s="75">
        <v>1000</v>
      </c>
      <c r="H854" s="6"/>
      <c r="J854"/>
    </row>
    <row r="855" spans="2:10" x14ac:dyDescent="0.25">
      <c r="B855" s="187"/>
      <c r="C855" s="113"/>
      <c r="D855" s="112">
        <v>463</v>
      </c>
      <c r="E855" s="40"/>
      <c r="F855" s="112" t="s">
        <v>135</v>
      </c>
      <c r="G855" s="74">
        <f>G856</f>
        <v>175000</v>
      </c>
      <c r="H855" s="6"/>
      <c r="J855"/>
    </row>
    <row r="856" spans="2:10" x14ac:dyDescent="0.25">
      <c r="B856" s="187"/>
      <c r="C856" s="113" t="s">
        <v>226</v>
      </c>
      <c r="D856" s="78"/>
      <c r="E856" s="40" t="s">
        <v>136</v>
      </c>
      <c r="F856" s="78" t="s">
        <v>135</v>
      </c>
      <c r="G856" s="75">
        <v>175000</v>
      </c>
      <c r="H856" s="6"/>
      <c r="J856"/>
    </row>
    <row r="857" spans="2:10" ht="15.75" thickBot="1" x14ac:dyDescent="0.3">
      <c r="B857" s="188"/>
      <c r="C857" s="114"/>
      <c r="D857" s="115"/>
      <c r="E857" s="92"/>
      <c r="F857" s="116" t="s">
        <v>164</v>
      </c>
      <c r="G857" s="83">
        <f>G833+G841+G844+G855+G849+G852+G839</f>
        <v>410150</v>
      </c>
      <c r="H857" s="6"/>
      <c r="J857"/>
    </row>
    <row r="858" spans="2:10" ht="15.75" x14ac:dyDescent="0.25">
      <c r="B858" s="30"/>
      <c r="C858" s="30"/>
      <c r="D858" s="30"/>
      <c r="E858" s="31"/>
      <c r="F858" s="86"/>
    </row>
    <row r="859" spans="2:10" ht="15.75" x14ac:dyDescent="0.25">
      <c r="B859" s="30"/>
      <c r="C859" s="30"/>
      <c r="D859" s="30"/>
      <c r="E859" s="31"/>
      <c r="F859" s="87"/>
    </row>
    <row r="860" spans="2:10" ht="15.75" x14ac:dyDescent="0.25">
      <c r="B860" s="30"/>
      <c r="C860" s="30"/>
      <c r="D860" s="30"/>
      <c r="E860" s="31"/>
      <c r="F860" s="87"/>
    </row>
    <row r="861" spans="2:10" ht="15.75" x14ac:dyDescent="0.25">
      <c r="B861" s="30"/>
      <c r="C861" s="30"/>
      <c r="D861" s="30"/>
      <c r="E861" s="31"/>
      <c r="F861" s="87"/>
    </row>
    <row r="862" spans="2:10" ht="15.75" x14ac:dyDescent="0.25">
      <c r="B862" s="30"/>
      <c r="C862" s="30"/>
      <c r="D862" s="30"/>
      <c r="E862" s="31"/>
      <c r="F862" s="87"/>
    </row>
    <row r="863" spans="2:10" ht="15.75" x14ac:dyDescent="0.25">
      <c r="B863" s="30"/>
      <c r="C863" s="30"/>
      <c r="D863" s="30"/>
      <c r="E863" s="31"/>
      <c r="F863" s="87"/>
    </row>
    <row r="864" spans="2:10" ht="15.75" x14ac:dyDescent="0.25">
      <c r="B864" s="30"/>
      <c r="C864" s="30"/>
      <c r="D864" s="30"/>
      <c r="E864" s="31"/>
      <c r="F864" s="87"/>
    </row>
    <row r="865" spans="2:6" ht="15.75" x14ac:dyDescent="0.25">
      <c r="B865" s="30"/>
      <c r="C865" s="30"/>
      <c r="D865" s="30"/>
      <c r="E865" s="31"/>
      <c r="F865" s="87"/>
    </row>
    <row r="866" spans="2:6" ht="15.75" x14ac:dyDescent="0.25">
      <c r="B866" s="30"/>
      <c r="C866" s="30"/>
      <c r="D866" s="30"/>
      <c r="E866" s="31"/>
      <c r="F866" s="87"/>
    </row>
    <row r="867" spans="2:6" ht="15.75" x14ac:dyDescent="0.25">
      <c r="B867" s="30"/>
      <c r="C867" s="30"/>
      <c r="D867" s="30"/>
      <c r="E867" s="31"/>
      <c r="F867" s="87"/>
    </row>
    <row r="868" spans="2:6" ht="15.75" x14ac:dyDescent="0.25">
      <c r="B868" s="30"/>
      <c r="C868" s="30"/>
      <c r="D868" s="30"/>
      <c r="E868" s="31"/>
      <c r="F868" s="87"/>
    </row>
    <row r="869" spans="2:6" ht="15.75" x14ac:dyDescent="0.25">
      <c r="B869" s="30"/>
      <c r="C869" s="30"/>
      <c r="D869" s="30"/>
      <c r="E869" s="31"/>
      <c r="F869" s="87"/>
    </row>
    <row r="870" spans="2:6" ht="15.75" x14ac:dyDescent="0.25">
      <c r="B870" s="30"/>
      <c r="C870" s="30"/>
      <c r="D870" s="30"/>
      <c r="E870" s="31"/>
      <c r="F870" s="87"/>
    </row>
    <row r="871" spans="2:6" ht="15.75" x14ac:dyDescent="0.25">
      <c r="B871" s="30"/>
      <c r="C871" s="30"/>
      <c r="D871" s="30"/>
      <c r="E871" s="31"/>
      <c r="F871" s="87"/>
    </row>
    <row r="872" spans="2:6" ht="15.75" x14ac:dyDescent="0.25">
      <c r="B872" s="30"/>
      <c r="C872" s="30"/>
      <c r="D872" s="30"/>
      <c r="E872" s="31"/>
      <c r="F872" s="87"/>
    </row>
    <row r="873" spans="2:6" ht="15.75" x14ac:dyDescent="0.25">
      <c r="B873" s="30"/>
      <c r="C873" s="30"/>
      <c r="D873" s="30"/>
      <c r="E873" s="31"/>
      <c r="F873" s="87"/>
    </row>
    <row r="874" spans="2:6" ht="15.75" x14ac:dyDescent="0.25">
      <c r="B874" s="30"/>
      <c r="C874" s="30"/>
      <c r="D874" s="30"/>
      <c r="E874" s="31"/>
      <c r="F874" s="87"/>
    </row>
    <row r="875" spans="2:6" ht="15.75" x14ac:dyDescent="0.25">
      <c r="B875" s="30"/>
      <c r="C875" s="30"/>
      <c r="D875" s="30"/>
      <c r="E875" s="31"/>
      <c r="F875" s="87"/>
    </row>
    <row r="876" spans="2:6" ht="15.75" x14ac:dyDescent="0.25">
      <c r="B876" s="30"/>
      <c r="C876" s="30"/>
      <c r="D876" s="30"/>
      <c r="E876" s="31"/>
      <c r="F876" s="87"/>
    </row>
    <row r="877" spans="2:6" ht="15.75" x14ac:dyDescent="0.25">
      <c r="B877" s="30"/>
      <c r="C877" s="30"/>
      <c r="D877" s="30"/>
      <c r="E877" s="31"/>
      <c r="F877" s="87"/>
    </row>
    <row r="878" spans="2:6" ht="15.75" x14ac:dyDescent="0.25">
      <c r="B878" s="30"/>
      <c r="C878" s="30"/>
      <c r="D878" s="30"/>
      <c r="E878" s="31"/>
      <c r="F878" s="87"/>
    </row>
    <row r="879" spans="2:6" ht="15.75" x14ac:dyDescent="0.25">
      <c r="B879" s="30"/>
      <c r="C879" s="30"/>
      <c r="D879" s="30"/>
      <c r="E879" s="31"/>
      <c r="F879" s="87"/>
    </row>
    <row r="880" spans="2:6" ht="18.75" x14ac:dyDescent="0.3">
      <c r="B880" s="30"/>
      <c r="C880" s="195" t="s">
        <v>224</v>
      </c>
      <c r="D880" s="207"/>
      <c r="E880" s="207"/>
      <c r="F880" s="207"/>
    </row>
    <row r="881" spans="2:10" ht="19.5" thickBot="1" x14ac:dyDescent="0.35">
      <c r="B881" s="30"/>
      <c r="C881" s="88"/>
      <c r="D881" s="117"/>
      <c r="E881" s="117"/>
      <c r="F881" s="117"/>
    </row>
    <row r="882" spans="2:10" ht="15" customHeight="1" x14ac:dyDescent="0.25">
      <c r="B882" s="63" t="s">
        <v>147</v>
      </c>
      <c r="C882" s="90" t="s">
        <v>166</v>
      </c>
      <c r="D882" s="90" t="s">
        <v>2</v>
      </c>
      <c r="E882" s="90" t="s">
        <v>2</v>
      </c>
      <c r="F882" s="89" t="s">
        <v>4</v>
      </c>
      <c r="G882" s="208" t="s">
        <v>332</v>
      </c>
      <c r="H882" s="6"/>
      <c r="J882"/>
    </row>
    <row r="883" spans="2:10" ht="15.75" thickBot="1" x14ac:dyDescent="0.3">
      <c r="B883" s="121" t="s">
        <v>3</v>
      </c>
      <c r="C883" s="122" t="s">
        <v>3</v>
      </c>
      <c r="D883" s="122" t="s">
        <v>3</v>
      </c>
      <c r="E883" s="122" t="s">
        <v>3</v>
      </c>
      <c r="F883" s="123"/>
      <c r="G883" s="209"/>
      <c r="H883" s="6"/>
      <c r="J883"/>
    </row>
    <row r="884" spans="2:10" x14ac:dyDescent="0.25">
      <c r="B884" s="124"/>
      <c r="C884" s="125"/>
      <c r="D884" s="125"/>
      <c r="E884" s="125"/>
      <c r="F884" s="125"/>
      <c r="G884" s="126"/>
      <c r="H884" s="6"/>
      <c r="J884"/>
    </row>
    <row r="885" spans="2:10" x14ac:dyDescent="0.25">
      <c r="B885" s="93" t="s">
        <v>236</v>
      </c>
      <c r="C885" s="40"/>
      <c r="D885" s="94"/>
      <c r="E885" s="40"/>
      <c r="F885" s="78"/>
      <c r="G885" s="111"/>
      <c r="H885" s="6"/>
      <c r="J885"/>
    </row>
    <row r="886" spans="2:10" x14ac:dyDescent="0.25">
      <c r="B886" s="186"/>
      <c r="C886" s="47"/>
      <c r="D886" s="73">
        <v>411</v>
      </c>
      <c r="E886" s="47"/>
      <c r="F886" s="73" t="s">
        <v>45</v>
      </c>
      <c r="G886" s="74">
        <f>G887+G888+G889+G890+G891</f>
        <v>286800</v>
      </c>
      <c r="H886" s="6"/>
      <c r="J886"/>
    </row>
    <row r="887" spans="2:10" x14ac:dyDescent="0.25">
      <c r="B887" s="187"/>
      <c r="C887" s="96" t="s">
        <v>320</v>
      </c>
      <c r="D887" s="189"/>
      <c r="E887" s="47" t="s">
        <v>46</v>
      </c>
      <c r="F887" s="48" t="s">
        <v>47</v>
      </c>
      <c r="G887" s="75">
        <v>201000</v>
      </c>
      <c r="H887" s="6"/>
      <c r="J887"/>
    </row>
    <row r="888" spans="2:10" x14ac:dyDescent="0.25">
      <c r="B888" s="187"/>
      <c r="C888" s="96" t="s">
        <v>320</v>
      </c>
      <c r="D888" s="190"/>
      <c r="E888" s="47" t="s">
        <v>48</v>
      </c>
      <c r="F888" s="48" t="s">
        <v>49</v>
      </c>
      <c r="G888" s="75">
        <v>50600</v>
      </c>
      <c r="H888" s="6"/>
      <c r="J888"/>
    </row>
    <row r="889" spans="2:10" x14ac:dyDescent="0.25">
      <c r="B889" s="187"/>
      <c r="C889" s="96" t="s">
        <v>320</v>
      </c>
      <c r="D889" s="190"/>
      <c r="E889" s="47" t="s">
        <v>50</v>
      </c>
      <c r="F889" s="48" t="s">
        <v>51</v>
      </c>
      <c r="G889" s="75">
        <v>25600</v>
      </c>
      <c r="H889" s="6"/>
      <c r="J889"/>
    </row>
    <row r="890" spans="2:10" x14ac:dyDescent="0.25">
      <c r="B890" s="187"/>
      <c r="C890" s="96" t="s">
        <v>320</v>
      </c>
      <c r="D890" s="190"/>
      <c r="E890" s="47" t="s">
        <v>52</v>
      </c>
      <c r="F890" s="48" t="s">
        <v>53</v>
      </c>
      <c r="G890" s="75">
        <v>9000</v>
      </c>
      <c r="H890" s="6"/>
      <c r="J890"/>
    </row>
    <row r="891" spans="2:10" x14ac:dyDescent="0.25">
      <c r="B891" s="187"/>
      <c r="C891" s="96" t="s">
        <v>320</v>
      </c>
      <c r="D891" s="191"/>
      <c r="E891" s="47" t="s">
        <v>54</v>
      </c>
      <c r="F891" s="48" t="s">
        <v>55</v>
      </c>
      <c r="G891" s="75">
        <v>600</v>
      </c>
      <c r="H891" s="6"/>
      <c r="J891"/>
    </row>
    <row r="892" spans="2:10" x14ac:dyDescent="0.25">
      <c r="B892" s="187"/>
      <c r="C892" s="96"/>
      <c r="D892" s="99">
        <v>412</v>
      </c>
      <c r="E892" s="81"/>
      <c r="F892" s="73" t="s">
        <v>56</v>
      </c>
      <c r="G892" s="100">
        <f>G893</f>
        <v>700</v>
      </c>
      <c r="H892" s="6"/>
      <c r="J892"/>
    </row>
    <row r="893" spans="2:10" x14ac:dyDescent="0.25">
      <c r="B893" s="187"/>
      <c r="C893" s="96" t="s">
        <v>307</v>
      </c>
      <c r="D893" s="99"/>
      <c r="E893" s="101" t="s">
        <v>336</v>
      </c>
      <c r="F893" s="54" t="s">
        <v>337</v>
      </c>
      <c r="G893" s="75">
        <v>700</v>
      </c>
      <c r="H893" s="6"/>
      <c r="J893"/>
    </row>
    <row r="894" spans="2:10" x14ac:dyDescent="0.25">
      <c r="B894" s="187"/>
      <c r="C894" s="96"/>
      <c r="D894" s="73">
        <v>413</v>
      </c>
      <c r="E894" s="47"/>
      <c r="F894" s="73" t="s">
        <v>59</v>
      </c>
      <c r="G894" s="74">
        <f>G895+G896</f>
        <v>4700</v>
      </c>
      <c r="H894" s="6"/>
      <c r="J894"/>
    </row>
    <row r="895" spans="2:10" x14ac:dyDescent="0.25">
      <c r="B895" s="187"/>
      <c r="C895" s="96" t="s">
        <v>320</v>
      </c>
      <c r="D895" s="189"/>
      <c r="E895" s="47" t="s">
        <v>60</v>
      </c>
      <c r="F895" s="48" t="s">
        <v>61</v>
      </c>
      <c r="G895" s="75">
        <v>1200</v>
      </c>
      <c r="H895" s="6"/>
      <c r="J895"/>
    </row>
    <row r="896" spans="2:10" x14ac:dyDescent="0.25">
      <c r="B896" s="187"/>
      <c r="C896" s="96" t="s">
        <v>303</v>
      </c>
      <c r="D896" s="191"/>
      <c r="E896" s="47" t="s">
        <v>66</v>
      </c>
      <c r="F896" s="48" t="s">
        <v>151</v>
      </c>
      <c r="G896" s="75">
        <v>3500</v>
      </c>
      <c r="H896" s="6"/>
      <c r="J896"/>
    </row>
    <row r="897" spans="2:10" x14ac:dyDescent="0.25">
      <c r="B897" s="187"/>
      <c r="C897" s="96"/>
      <c r="D897" s="73">
        <v>414</v>
      </c>
      <c r="E897" s="47"/>
      <c r="F897" s="73" t="s">
        <v>68</v>
      </c>
      <c r="G897" s="74">
        <f>G898+G899+G900</f>
        <v>2400</v>
      </c>
      <c r="H897" s="6"/>
      <c r="J897"/>
    </row>
    <row r="898" spans="2:10" x14ac:dyDescent="0.25">
      <c r="B898" s="187"/>
      <c r="C898" s="96" t="s">
        <v>320</v>
      </c>
      <c r="D898" s="189"/>
      <c r="E898" s="47" t="s">
        <v>69</v>
      </c>
      <c r="F898" s="48" t="s">
        <v>70</v>
      </c>
      <c r="G898" s="75">
        <v>600</v>
      </c>
      <c r="H898" s="6"/>
      <c r="J898"/>
    </row>
    <row r="899" spans="2:10" x14ac:dyDescent="0.25">
      <c r="B899" s="187"/>
      <c r="C899" s="96" t="s">
        <v>320</v>
      </c>
      <c r="D899" s="190"/>
      <c r="E899" s="47" t="s">
        <v>71</v>
      </c>
      <c r="F899" s="48" t="s">
        <v>72</v>
      </c>
      <c r="G899" s="75">
        <v>500</v>
      </c>
      <c r="H899" s="6"/>
      <c r="J899"/>
    </row>
    <row r="900" spans="2:10" x14ac:dyDescent="0.25">
      <c r="B900" s="187"/>
      <c r="C900" s="96" t="s">
        <v>304</v>
      </c>
      <c r="D900" s="191"/>
      <c r="E900" s="47" t="s">
        <v>73</v>
      </c>
      <c r="F900" s="48" t="s">
        <v>191</v>
      </c>
      <c r="G900" s="75">
        <v>1300</v>
      </c>
      <c r="H900" s="6"/>
      <c r="J900"/>
    </row>
    <row r="901" spans="2:10" x14ac:dyDescent="0.25">
      <c r="B901" s="187"/>
      <c r="C901" s="113"/>
      <c r="D901" s="112">
        <v>415</v>
      </c>
      <c r="E901" s="40"/>
      <c r="F901" s="112" t="s">
        <v>85</v>
      </c>
      <c r="G901" s="74">
        <f>G902+G903</f>
        <v>2200</v>
      </c>
      <c r="H901" s="6"/>
      <c r="J901"/>
    </row>
    <row r="902" spans="2:10" x14ac:dyDescent="0.25">
      <c r="B902" s="187"/>
      <c r="C902" s="113" t="s">
        <v>320</v>
      </c>
      <c r="D902" s="78"/>
      <c r="E902" s="40" t="s">
        <v>88</v>
      </c>
      <c r="F902" s="78" t="s">
        <v>156</v>
      </c>
      <c r="G902" s="75">
        <v>2000</v>
      </c>
      <c r="H902" s="6"/>
      <c r="J902"/>
    </row>
    <row r="903" spans="2:10" x14ac:dyDescent="0.25">
      <c r="B903" s="187"/>
      <c r="C903" s="113" t="s">
        <v>320</v>
      </c>
      <c r="D903" s="78"/>
      <c r="E903" s="40" t="s">
        <v>88</v>
      </c>
      <c r="F903" s="78" t="s">
        <v>155</v>
      </c>
      <c r="G903" s="75">
        <v>200</v>
      </c>
      <c r="H903" s="6"/>
      <c r="J903"/>
    </row>
    <row r="904" spans="2:10" x14ac:dyDescent="0.25">
      <c r="B904" s="187"/>
      <c r="C904" s="113"/>
      <c r="D904" s="112">
        <v>419</v>
      </c>
      <c r="E904" s="40"/>
      <c r="F904" s="112" t="s">
        <v>96</v>
      </c>
      <c r="G904" s="74">
        <f>G906+G905</f>
        <v>17850</v>
      </c>
      <c r="H904" s="6"/>
      <c r="J904"/>
    </row>
    <row r="905" spans="2:10" x14ac:dyDescent="0.25">
      <c r="B905" s="187"/>
      <c r="C905" s="113" t="s">
        <v>320</v>
      </c>
      <c r="D905" s="112"/>
      <c r="E905" s="40" t="s">
        <v>294</v>
      </c>
      <c r="F905" s="103" t="s">
        <v>295</v>
      </c>
      <c r="G905" s="76">
        <v>16850</v>
      </c>
      <c r="H905" s="6"/>
      <c r="J905"/>
    </row>
    <row r="906" spans="2:10" x14ac:dyDescent="0.25">
      <c r="B906" s="187"/>
      <c r="C906" s="113" t="s">
        <v>320</v>
      </c>
      <c r="D906" s="78"/>
      <c r="E906" s="40" t="s">
        <v>102</v>
      </c>
      <c r="F906" s="78" t="s">
        <v>157</v>
      </c>
      <c r="G906" s="75">
        <v>1000</v>
      </c>
      <c r="H906" s="6"/>
      <c r="J906"/>
    </row>
    <row r="907" spans="2:10" x14ac:dyDescent="0.25">
      <c r="B907" s="187"/>
      <c r="C907" s="113"/>
      <c r="D907" s="112">
        <v>463</v>
      </c>
      <c r="E907" s="40"/>
      <c r="F907" s="112" t="s">
        <v>135</v>
      </c>
      <c r="G907" s="74">
        <f>G908</f>
        <v>132000</v>
      </c>
      <c r="H907" s="6"/>
      <c r="J907"/>
    </row>
    <row r="908" spans="2:10" x14ac:dyDescent="0.25">
      <c r="B908" s="187"/>
      <c r="C908" s="113" t="s">
        <v>320</v>
      </c>
      <c r="D908" s="78"/>
      <c r="E908" s="40" t="s">
        <v>136</v>
      </c>
      <c r="F908" s="78" t="s">
        <v>135</v>
      </c>
      <c r="G908" s="75">
        <v>132000</v>
      </c>
      <c r="H908" s="6"/>
      <c r="J908"/>
    </row>
    <row r="909" spans="2:10" ht="15.75" thickBot="1" x14ac:dyDescent="0.3">
      <c r="B909" s="188"/>
      <c r="C909" s="114"/>
      <c r="D909" s="115"/>
      <c r="E909" s="92"/>
      <c r="F909" s="116" t="s">
        <v>164</v>
      </c>
      <c r="G909" s="83">
        <f>G886+G894+G897+G901+G907+G904+G892</f>
        <v>446650</v>
      </c>
      <c r="H909" s="6"/>
      <c r="J909"/>
    </row>
    <row r="910" spans="2:10" x14ac:dyDescent="0.25">
      <c r="B910" s="30"/>
      <c r="C910" s="30"/>
      <c r="D910" s="30"/>
      <c r="E910" s="31"/>
      <c r="F910" s="80"/>
    </row>
    <row r="911" spans="2:10" x14ac:dyDescent="0.25">
      <c r="B911" s="30"/>
      <c r="C911" s="30"/>
      <c r="D911" s="30"/>
      <c r="E911" s="31"/>
      <c r="F911" s="80"/>
    </row>
    <row r="912" spans="2:10" x14ac:dyDescent="0.25">
      <c r="B912" s="30"/>
      <c r="C912" s="30"/>
      <c r="D912" s="30"/>
      <c r="E912" s="31"/>
      <c r="F912" s="80"/>
    </row>
    <row r="913" spans="2:6" x14ac:dyDescent="0.25">
      <c r="B913" s="30"/>
      <c r="C913" s="30"/>
      <c r="D913" s="30"/>
      <c r="E913" s="31"/>
      <c r="F913" s="149"/>
    </row>
    <row r="914" spans="2:6" x14ac:dyDescent="0.25">
      <c r="B914" s="30"/>
      <c r="C914" s="30"/>
      <c r="D914" s="30"/>
      <c r="E914" s="31"/>
      <c r="F914" s="80"/>
    </row>
    <row r="915" spans="2:6" x14ac:dyDescent="0.25">
      <c r="B915" s="30"/>
      <c r="C915" s="30"/>
      <c r="D915" s="30"/>
      <c r="E915" s="31"/>
      <c r="F915" s="80"/>
    </row>
    <row r="916" spans="2:6" x14ac:dyDescent="0.25">
      <c r="B916" s="30"/>
      <c r="C916" s="30"/>
      <c r="D916" s="30"/>
      <c r="E916" s="31"/>
      <c r="F916" s="80"/>
    </row>
    <row r="917" spans="2:6" x14ac:dyDescent="0.25">
      <c r="B917" s="30"/>
      <c r="C917" s="30"/>
      <c r="D917" s="30"/>
      <c r="E917" s="31"/>
      <c r="F917" s="80"/>
    </row>
    <row r="918" spans="2:6" x14ac:dyDescent="0.25">
      <c r="B918" s="30"/>
      <c r="C918" s="30"/>
      <c r="D918" s="30"/>
      <c r="E918" s="31"/>
      <c r="F918" s="80"/>
    </row>
    <row r="919" spans="2:6" x14ac:dyDescent="0.25">
      <c r="B919" s="30"/>
      <c r="C919" s="30"/>
      <c r="D919" s="30"/>
      <c r="E919" s="31"/>
      <c r="F919" s="80"/>
    </row>
    <row r="920" spans="2:6" x14ac:dyDescent="0.25">
      <c r="B920" s="30"/>
      <c r="C920" s="30"/>
      <c r="D920" s="30"/>
      <c r="E920" s="31"/>
      <c r="F920" s="80"/>
    </row>
    <row r="921" spans="2:6" x14ac:dyDescent="0.25">
      <c r="B921" s="30"/>
      <c r="C921" s="30"/>
      <c r="D921" s="30"/>
      <c r="E921" s="31"/>
      <c r="F921" s="80"/>
    </row>
    <row r="922" spans="2:6" x14ac:dyDescent="0.25">
      <c r="B922" s="30"/>
      <c r="C922" s="30"/>
      <c r="D922" s="30"/>
      <c r="E922" s="31"/>
      <c r="F922" s="80"/>
    </row>
    <row r="923" spans="2:6" x14ac:dyDescent="0.25">
      <c r="B923" s="30"/>
      <c r="C923" s="30"/>
      <c r="D923" s="30"/>
      <c r="E923" s="31"/>
      <c r="F923" s="80"/>
    </row>
    <row r="924" spans="2:6" x14ac:dyDescent="0.25">
      <c r="B924" s="30"/>
      <c r="C924" s="30"/>
      <c r="D924" s="30"/>
      <c r="E924" s="31"/>
      <c r="F924" s="80"/>
    </row>
    <row r="925" spans="2:6" x14ac:dyDescent="0.25">
      <c r="B925" s="30"/>
      <c r="C925" s="30"/>
      <c r="D925" s="30"/>
      <c r="E925" s="31"/>
      <c r="F925" s="80"/>
    </row>
    <row r="926" spans="2:6" x14ac:dyDescent="0.25">
      <c r="B926" s="30"/>
      <c r="C926" s="30"/>
      <c r="D926" s="30"/>
      <c r="E926" s="31"/>
      <c r="F926" s="80"/>
    </row>
    <row r="927" spans="2:6" x14ac:dyDescent="0.25">
      <c r="B927" s="30"/>
      <c r="C927" s="30"/>
      <c r="D927" s="30"/>
      <c r="E927" s="31"/>
      <c r="F927" s="80"/>
    </row>
    <row r="928" spans="2:6" x14ac:dyDescent="0.25">
      <c r="B928" s="30"/>
      <c r="C928" s="30"/>
      <c r="D928" s="30"/>
      <c r="E928" s="31"/>
      <c r="F928" s="80"/>
    </row>
    <row r="929" spans="2:10" x14ac:dyDescent="0.25">
      <c r="B929" s="30"/>
      <c r="C929" s="30"/>
      <c r="D929" s="30"/>
      <c r="E929" s="31"/>
      <c r="F929" s="80"/>
    </row>
    <row r="930" spans="2:10" x14ac:dyDescent="0.25">
      <c r="B930" s="30"/>
      <c r="C930" s="30"/>
      <c r="D930" s="30"/>
      <c r="E930" s="31"/>
      <c r="F930" s="80"/>
    </row>
    <row r="931" spans="2:10" x14ac:dyDescent="0.25">
      <c r="B931" s="30"/>
      <c r="C931" s="30"/>
      <c r="D931" s="30"/>
      <c r="E931" s="31"/>
      <c r="F931" s="80"/>
    </row>
    <row r="932" spans="2:10" ht="18.75" x14ac:dyDescent="0.3">
      <c r="B932" s="30"/>
      <c r="C932" s="195" t="s">
        <v>227</v>
      </c>
      <c r="D932" s="207"/>
      <c r="E932" s="207"/>
      <c r="F932" s="207"/>
    </row>
    <row r="933" spans="2:10" ht="19.5" thickBot="1" x14ac:dyDescent="0.35">
      <c r="B933" s="30"/>
      <c r="C933" s="88"/>
      <c r="D933" s="117"/>
      <c r="E933" s="117"/>
      <c r="F933" s="117"/>
    </row>
    <row r="934" spans="2:10" ht="15" customHeight="1" x14ac:dyDescent="0.25">
      <c r="B934" s="63" t="s">
        <v>147</v>
      </c>
      <c r="C934" s="90" t="s">
        <v>166</v>
      </c>
      <c r="D934" s="90" t="s">
        <v>2</v>
      </c>
      <c r="E934" s="90" t="s">
        <v>2</v>
      </c>
      <c r="F934" s="89" t="s">
        <v>4</v>
      </c>
      <c r="G934" s="208" t="s">
        <v>332</v>
      </c>
      <c r="H934" s="6"/>
      <c r="J934"/>
    </row>
    <row r="935" spans="2:10" ht="15.75" thickBot="1" x14ac:dyDescent="0.3">
      <c r="B935" s="121" t="s">
        <v>3</v>
      </c>
      <c r="C935" s="122" t="s">
        <v>3</v>
      </c>
      <c r="D935" s="122" t="s">
        <v>3</v>
      </c>
      <c r="E935" s="122" t="s">
        <v>3</v>
      </c>
      <c r="F935" s="123"/>
      <c r="G935" s="209"/>
      <c r="H935" s="6"/>
      <c r="J935"/>
    </row>
    <row r="936" spans="2:10" x14ac:dyDescent="0.25">
      <c r="B936" s="124"/>
      <c r="C936" s="125"/>
      <c r="D936" s="125"/>
      <c r="E936" s="125"/>
      <c r="F936" s="125"/>
      <c r="G936" s="126"/>
      <c r="H936" s="6"/>
      <c r="J936"/>
    </row>
    <row r="937" spans="2:10" x14ac:dyDescent="0.25">
      <c r="B937" s="127" t="s">
        <v>238</v>
      </c>
      <c r="C937" s="47"/>
      <c r="D937" s="128"/>
      <c r="E937" s="47"/>
      <c r="F937" s="48"/>
      <c r="G937" s="129"/>
      <c r="H937" s="6"/>
      <c r="J937"/>
    </row>
    <row r="938" spans="2:10" x14ac:dyDescent="0.25">
      <c r="B938" s="186"/>
      <c r="C938" s="47"/>
      <c r="D938" s="73">
        <v>411</v>
      </c>
      <c r="E938" s="47"/>
      <c r="F938" s="73" t="s">
        <v>45</v>
      </c>
      <c r="G938" s="74">
        <f>G939+G940+G941+G942+G943</f>
        <v>404600</v>
      </c>
      <c r="H938" s="6"/>
      <c r="J938"/>
    </row>
    <row r="939" spans="2:10" x14ac:dyDescent="0.25">
      <c r="B939" s="187"/>
      <c r="C939" s="96" t="s">
        <v>229</v>
      </c>
      <c r="D939" s="189"/>
      <c r="E939" s="47" t="s">
        <v>46</v>
      </c>
      <c r="F939" s="48" t="s">
        <v>47</v>
      </c>
      <c r="G939" s="75">
        <v>321000</v>
      </c>
      <c r="H939" s="6"/>
      <c r="J939"/>
    </row>
    <row r="940" spans="2:10" x14ac:dyDescent="0.25">
      <c r="B940" s="187"/>
      <c r="C940" s="96" t="s">
        <v>229</v>
      </c>
      <c r="D940" s="190"/>
      <c r="E940" s="47" t="s">
        <v>48</v>
      </c>
      <c r="F940" s="48" t="s">
        <v>49</v>
      </c>
      <c r="G940" s="75">
        <v>7000</v>
      </c>
      <c r="H940" s="6"/>
      <c r="J940"/>
    </row>
    <row r="941" spans="2:10" x14ac:dyDescent="0.25">
      <c r="B941" s="187"/>
      <c r="C941" s="96" t="s">
        <v>229</v>
      </c>
      <c r="D941" s="190"/>
      <c r="E941" s="47" t="s">
        <v>50</v>
      </c>
      <c r="F941" s="48" t="s">
        <v>51</v>
      </c>
      <c r="G941" s="75">
        <v>37500</v>
      </c>
      <c r="H941" s="6"/>
      <c r="J941"/>
    </row>
    <row r="942" spans="2:10" x14ac:dyDescent="0.25">
      <c r="B942" s="187"/>
      <c r="C942" s="96" t="s">
        <v>229</v>
      </c>
      <c r="D942" s="190"/>
      <c r="E942" s="47" t="s">
        <v>52</v>
      </c>
      <c r="F942" s="48" t="s">
        <v>53</v>
      </c>
      <c r="G942" s="75">
        <v>38200</v>
      </c>
      <c r="H942" s="6"/>
      <c r="J942"/>
    </row>
    <row r="943" spans="2:10" x14ac:dyDescent="0.25">
      <c r="B943" s="187"/>
      <c r="C943" s="96" t="s">
        <v>229</v>
      </c>
      <c r="D943" s="191"/>
      <c r="E943" s="47" t="s">
        <v>54</v>
      </c>
      <c r="F943" s="48" t="s">
        <v>55</v>
      </c>
      <c r="G943" s="75">
        <v>900</v>
      </c>
      <c r="H943" s="6"/>
      <c r="J943"/>
    </row>
    <row r="944" spans="2:10" x14ac:dyDescent="0.25">
      <c r="B944" s="187"/>
      <c r="C944" s="96"/>
      <c r="D944" s="99">
        <v>412</v>
      </c>
      <c r="E944" s="81"/>
      <c r="F944" s="73" t="s">
        <v>56</v>
      </c>
      <c r="G944" s="100">
        <f>G945</f>
        <v>900</v>
      </c>
      <c r="H944" s="6"/>
      <c r="J944"/>
    </row>
    <row r="945" spans="2:10" x14ac:dyDescent="0.25">
      <c r="B945" s="187"/>
      <c r="C945" s="96" t="s">
        <v>307</v>
      </c>
      <c r="D945" s="99"/>
      <c r="E945" s="101" t="s">
        <v>336</v>
      </c>
      <c r="F945" s="54" t="s">
        <v>337</v>
      </c>
      <c r="G945" s="75">
        <v>900</v>
      </c>
      <c r="H945" s="6"/>
      <c r="J945"/>
    </row>
    <row r="946" spans="2:10" x14ac:dyDescent="0.25">
      <c r="B946" s="187"/>
      <c r="C946" s="96"/>
      <c r="D946" s="73">
        <v>413</v>
      </c>
      <c r="E946" s="47"/>
      <c r="F946" s="73" t="s">
        <v>59</v>
      </c>
      <c r="G946" s="74">
        <f>G947+G949+G950+G948</f>
        <v>14360</v>
      </c>
      <c r="H946" s="6"/>
      <c r="J946"/>
    </row>
    <row r="947" spans="2:10" x14ac:dyDescent="0.25">
      <c r="B947" s="187"/>
      <c r="C947" s="96" t="s">
        <v>229</v>
      </c>
      <c r="D947" s="189"/>
      <c r="E947" s="47" t="s">
        <v>60</v>
      </c>
      <c r="F947" s="48" t="s">
        <v>61</v>
      </c>
      <c r="G947" s="75">
        <v>400</v>
      </c>
      <c r="H947" s="6"/>
      <c r="J947"/>
    </row>
    <row r="948" spans="2:10" x14ac:dyDescent="0.25">
      <c r="B948" s="187"/>
      <c r="C948" s="96" t="s">
        <v>229</v>
      </c>
      <c r="D948" s="190"/>
      <c r="E948" s="47" t="s">
        <v>60</v>
      </c>
      <c r="F948" s="48" t="s">
        <v>230</v>
      </c>
      <c r="G948" s="75">
        <v>360</v>
      </c>
      <c r="H948" s="6"/>
      <c r="J948"/>
    </row>
    <row r="949" spans="2:10" x14ac:dyDescent="0.25">
      <c r="B949" s="187"/>
      <c r="C949" s="96" t="s">
        <v>310</v>
      </c>
      <c r="D949" s="190"/>
      <c r="E949" s="47" t="s">
        <v>64</v>
      </c>
      <c r="F949" s="48" t="s">
        <v>231</v>
      </c>
      <c r="G949" s="75">
        <v>3600</v>
      </c>
      <c r="H949" s="6"/>
      <c r="J949"/>
    </row>
    <row r="950" spans="2:10" x14ac:dyDescent="0.25">
      <c r="B950" s="187"/>
      <c r="C950" s="96" t="s">
        <v>303</v>
      </c>
      <c r="D950" s="191"/>
      <c r="E950" s="47" t="s">
        <v>66</v>
      </c>
      <c r="F950" s="48" t="s">
        <v>232</v>
      </c>
      <c r="G950" s="75">
        <v>10000</v>
      </c>
      <c r="H950" s="6"/>
      <c r="J950"/>
    </row>
    <row r="951" spans="2:10" x14ac:dyDescent="0.25">
      <c r="B951" s="187"/>
      <c r="C951" s="96"/>
      <c r="D951" s="73">
        <v>414</v>
      </c>
      <c r="E951" s="47"/>
      <c r="F951" s="73" t="s">
        <v>68</v>
      </c>
      <c r="G951" s="74">
        <f>G952+G953+G954</f>
        <v>2200</v>
      </c>
      <c r="H951" s="6"/>
      <c r="J951"/>
    </row>
    <row r="952" spans="2:10" x14ac:dyDescent="0.25">
      <c r="B952" s="187"/>
      <c r="C952" s="96" t="s">
        <v>229</v>
      </c>
      <c r="D952" s="189"/>
      <c r="E952" s="47" t="s">
        <v>69</v>
      </c>
      <c r="F952" s="48" t="s">
        <v>70</v>
      </c>
      <c r="G952" s="75">
        <v>700</v>
      </c>
      <c r="H952" s="6"/>
      <c r="J952"/>
    </row>
    <row r="953" spans="2:10" x14ac:dyDescent="0.25">
      <c r="B953" s="187"/>
      <c r="C953" s="96" t="s">
        <v>229</v>
      </c>
      <c r="D953" s="190"/>
      <c r="E953" s="47" t="s">
        <v>71</v>
      </c>
      <c r="F953" s="48" t="s">
        <v>72</v>
      </c>
      <c r="G953" s="75">
        <v>500</v>
      </c>
      <c r="H953" s="6"/>
      <c r="J953"/>
    </row>
    <row r="954" spans="2:10" x14ac:dyDescent="0.25">
      <c r="B954" s="187"/>
      <c r="C954" s="96" t="s">
        <v>304</v>
      </c>
      <c r="D954" s="191"/>
      <c r="E954" s="47" t="s">
        <v>73</v>
      </c>
      <c r="F954" s="48" t="s">
        <v>152</v>
      </c>
      <c r="G954" s="75">
        <v>1000</v>
      </c>
      <c r="H954" s="6"/>
      <c r="J954"/>
    </row>
    <row r="955" spans="2:10" x14ac:dyDescent="0.25">
      <c r="B955" s="187"/>
      <c r="C955" s="96"/>
      <c r="D955" s="73">
        <v>415</v>
      </c>
      <c r="E955" s="47"/>
      <c r="F955" s="73" t="s">
        <v>85</v>
      </c>
      <c r="G955" s="74">
        <f>G956+G957</f>
        <v>12200</v>
      </c>
      <c r="H955" s="6"/>
      <c r="J955"/>
    </row>
    <row r="956" spans="2:10" x14ac:dyDescent="0.25">
      <c r="B956" s="187"/>
      <c r="C956" s="113" t="s">
        <v>229</v>
      </c>
      <c r="D956" s="98"/>
      <c r="E956" s="40" t="s">
        <v>88</v>
      </c>
      <c r="F956" s="48" t="s">
        <v>156</v>
      </c>
      <c r="G956" s="75">
        <v>12000</v>
      </c>
      <c r="H956" s="6"/>
      <c r="J956"/>
    </row>
    <row r="957" spans="2:10" x14ac:dyDescent="0.25">
      <c r="B957" s="187"/>
      <c r="C957" s="113" t="s">
        <v>229</v>
      </c>
      <c r="D957" s="98"/>
      <c r="E957" s="40" t="s">
        <v>88</v>
      </c>
      <c r="F957" s="78" t="s">
        <v>155</v>
      </c>
      <c r="G957" s="75">
        <v>200</v>
      </c>
      <c r="H957" s="6"/>
      <c r="J957"/>
    </row>
    <row r="958" spans="2:10" x14ac:dyDescent="0.25">
      <c r="B958" s="187"/>
      <c r="C958" s="113"/>
      <c r="D958" s="112">
        <v>419</v>
      </c>
      <c r="E958" s="40"/>
      <c r="F958" s="112" t="s">
        <v>96</v>
      </c>
      <c r="G958" s="74">
        <f>G959+G960</f>
        <v>3300</v>
      </c>
      <c r="H958" s="6"/>
      <c r="J958"/>
    </row>
    <row r="959" spans="2:10" x14ac:dyDescent="0.25">
      <c r="B959" s="187"/>
      <c r="C959" s="113" t="s">
        <v>229</v>
      </c>
      <c r="D959" s="189"/>
      <c r="E959" s="40" t="s">
        <v>100</v>
      </c>
      <c r="F959" s="78" t="s">
        <v>101</v>
      </c>
      <c r="G959" s="75">
        <v>2300</v>
      </c>
      <c r="H959" s="6"/>
      <c r="J959"/>
    </row>
    <row r="960" spans="2:10" x14ac:dyDescent="0.25">
      <c r="B960" s="187"/>
      <c r="C960" s="113" t="s">
        <v>229</v>
      </c>
      <c r="D960" s="191"/>
      <c r="E960" s="40" t="s">
        <v>102</v>
      </c>
      <c r="F960" s="78" t="s">
        <v>157</v>
      </c>
      <c r="G960" s="75">
        <v>1000</v>
      </c>
      <c r="H960" s="6"/>
      <c r="J960"/>
    </row>
    <row r="961" spans="2:10" x14ac:dyDescent="0.25">
      <c r="B961" s="187"/>
      <c r="C961" s="113"/>
      <c r="D961" s="112">
        <v>463</v>
      </c>
      <c r="E961" s="40"/>
      <c r="F961" s="112" t="s">
        <v>135</v>
      </c>
      <c r="G961" s="74">
        <f>G962</f>
        <v>213000</v>
      </c>
      <c r="H961" s="6"/>
      <c r="J961"/>
    </row>
    <row r="962" spans="2:10" x14ac:dyDescent="0.25">
      <c r="B962" s="187"/>
      <c r="C962" s="113" t="s">
        <v>229</v>
      </c>
      <c r="D962" s="78"/>
      <c r="E962" s="40" t="s">
        <v>136</v>
      </c>
      <c r="F962" s="78" t="s">
        <v>135</v>
      </c>
      <c r="G962" s="75">
        <v>213000</v>
      </c>
      <c r="H962" s="6"/>
      <c r="J962"/>
    </row>
    <row r="963" spans="2:10" ht="15.75" thickBot="1" x14ac:dyDescent="0.3">
      <c r="B963" s="188"/>
      <c r="C963" s="114"/>
      <c r="D963" s="115"/>
      <c r="E963" s="92"/>
      <c r="F963" s="116" t="s">
        <v>233</v>
      </c>
      <c r="G963" s="83">
        <f>G938+G946+G951+G955+G958+G961+G944</f>
        <v>650560</v>
      </c>
      <c r="H963" s="6"/>
      <c r="J963"/>
    </row>
    <row r="964" spans="2:10" x14ac:dyDescent="0.25">
      <c r="B964" s="30"/>
      <c r="C964" s="1"/>
      <c r="D964" s="30"/>
      <c r="E964" s="31"/>
      <c r="F964" s="80"/>
      <c r="G964" s="8"/>
      <c r="H964" s="8"/>
      <c r="I964" s="8"/>
    </row>
    <row r="965" spans="2:10" x14ac:dyDescent="0.25">
      <c r="B965" s="30"/>
      <c r="C965" s="1"/>
      <c r="D965" s="30"/>
      <c r="E965" s="31"/>
      <c r="F965" s="80"/>
      <c r="G965" s="8"/>
      <c r="H965" s="8"/>
      <c r="I965" s="8"/>
    </row>
    <row r="966" spans="2:10" x14ac:dyDescent="0.25">
      <c r="B966" s="30"/>
      <c r="C966" s="1"/>
      <c r="D966" s="30"/>
      <c r="E966" s="31"/>
      <c r="F966" s="80"/>
      <c r="G966" s="8"/>
      <c r="H966" s="8"/>
      <c r="I966" s="8"/>
    </row>
    <row r="967" spans="2:10" x14ac:dyDescent="0.25">
      <c r="B967" s="30"/>
      <c r="C967" s="1"/>
      <c r="D967" s="30"/>
      <c r="E967" s="31"/>
      <c r="F967" s="80"/>
      <c r="G967" s="8"/>
      <c r="H967" s="8"/>
      <c r="I967" s="8"/>
    </row>
    <row r="968" spans="2:10" x14ac:dyDescent="0.25">
      <c r="B968" s="30"/>
      <c r="C968" s="1"/>
      <c r="D968" s="30"/>
      <c r="E968" s="31"/>
      <c r="F968" s="80"/>
      <c r="G968" s="8"/>
      <c r="H968" s="8"/>
      <c r="I968" s="8"/>
    </row>
    <row r="969" spans="2:10" x14ac:dyDescent="0.25">
      <c r="B969" s="30"/>
      <c r="C969" s="1"/>
      <c r="D969" s="30"/>
      <c r="E969" s="31"/>
      <c r="F969" s="80"/>
      <c r="G969" s="8"/>
      <c r="H969" s="8"/>
      <c r="I969" s="8"/>
    </row>
    <row r="970" spans="2:10" x14ac:dyDescent="0.25">
      <c r="B970" s="30"/>
      <c r="C970" s="1"/>
      <c r="D970" s="30"/>
      <c r="E970" s="31"/>
      <c r="F970" s="80"/>
      <c r="G970" s="8"/>
      <c r="H970" s="8"/>
      <c r="I970" s="8"/>
    </row>
    <row r="971" spans="2:10" x14ac:dyDescent="0.25">
      <c r="B971" s="30"/>
      <c r="C971" s="1"/>
      <c r="D971" s="30"/>
      <c r="E971" s="31"/>
      <c r="F971" s="80"/>
      <c r="G971" s="8"/>
      <c r="H971" s="8"/>
      <c r="I971" s="8"/>
    </row>
    <row r="972" spans="2:10" x14ac:dyDescent="0.25">
      <c r="B972" s="30"/>
      <c r="C972" s="1"/>
      <c r="D972" s="30"/>
      <c r="E972" s="31"/>
      <c r="F972" s="80"/>
      <c r="G972" s="8"/>
      <c r="H972" s="8"/>
      <c r="I972" s="8"/>
    </row>
    <row r="973" spans="2:10" x14ac:dyDescent="0.25">
      <c r="B973" s="30"/>
      <c r="C973" s="1"/>
      <c r="D973" s="30"/>
      <c r="E973" s="31"/>
      <c r="F973" s="80"/>
      <c r="G973" s="8"/>
      <c r="H973" s="8"/>
      <c r="I973" s="8"/>
    </row>
    <row r="974" spans="2:10" x14ac:dyDescent="0.25">
      <c r="B974" s="30"/>
      <c r="C974" s="1"/>
      <c r="D974" s="30"/>
      <c r="E974" s="31"/>
      <c r="F974" s="80"/>
      <c r="G974" s="8"/>
      <c r="H974" s="8"/>
      <c r="I974" s="8"/>
    </row>
    <row r="975" spans="2:10" x14ac:dyDescent="0.25">
      <c r="B975" s="30"/>
      <c r="C975" s="1"/>
      <c r="D975" s="30"/>
      <c r="E975" s="31"/>
      <c r="F975" s="80"/>
      <c r="G975" s="8"/>
      <c r="H975" s="8"/>
      <c r="I975" s="8"/>
    </row>
    <row r="976" spans="2:10" x14ac:dyDescent="0.25">
      <c r="B976" s="30"/>
      <c r="C976" s="1"/>
      <c r="D976" s="30"/>
      <c r="E976" s="31"/>
      <c r="F976" s="80"/>
      <c r="G976" s="8"/>
      <c r="H976" s="8"/>
      <c r="I976" s="8"/>
    </row>
    <row r="977" spans="2:10" x14ac:dyDescent="0.25">
      <c r="B977" s="30"/>
      <c r="C977" s="1"/>
      <c r="D977" s="30"/>
      <c r="E977" s="31"/>
      <c r="F977" s="80"/>
      <c r="G977" s="8"/>
      <c r="H977" s="8"/>
      <c r="I977" s="8"/>
    </row>
    <row r="978" spans="2:10" x14ac:dyDescent="0.25">
      <c r="B978" s="30"/>
      <c r="C978" s="1"/>
      <c r="D978" s="30"/>
      <c r="E978" s="31"/>
      <c r="F978" s="80"/>
      <c r="G978" s="8"/>
      <c r="H978" s="8"/>
      <c r="I978" s="8"/>
    </row>
    <row r="979" spans="2:10" x14ac:dyDescent="0.25">
      <c r="B979" s="30"/>
      <c r="C979" s="1"/>
      <c r="D979" s="30"/>
      <c r="E979" s="31"/>
      <c r="F979" s="80"/>
      <c r="G979" s="8"/>
      <c r="H979" s="8"/>
      <c r="I979" s="8"/>
    </row>
    <row r="980" spans="2:10" x14ac:dyDescent="0.25">
      <c r="B980" s="30"/>
      <c r="C980" s="1"/>
      <c r="D980" s="30"/>
      <c r="E980" s="31"/>
      <c r="F980" s="80"/>
      <c r="G980" s="8"/>
      <c r="H980" s="8"/>
      <c r="I980" s="8"/>
    </row>
    <row r="981" spans="2:10" x14ac:dyDescent="0.25">
      <c r="B981" s="30"/>
      <c r="C981" s="1"/>
      <c r="D981" s="30"/>
      <c r="E981" s="31"/>
      <c r="F981" s="80"/>
      <c r="G981" s="8"/>
      <c r="H981" s="8"/>
      <c r="I981" s="8"/>
    </row>
    <row r="982" spans="2:10" x14ac:dyDescent="0.25">
      <c r="B982" s="30"/>
      <c r="C982" s="1"/>
      <c r="D982" s="30"/>
      <c r="E982" s="31"/>
      <c r="F982" s="80"/>
      <c r="G982" s="8"/>
      <c r="H982" s="8"/>
      <c r="I982" s="8"/>
    </row>
    <row r="983" spans="2:10" ht="18.75" x14ac:dyDescent="0.3">
      <c r="B983" s="30"/>
      <c r="C983" s="195" t="s">
        <v>234</v>
      </c>
      <c r="D983" s="201"/>
      <c r="E983" s="201"/>
      <c r="F983" s="201"/>
    </row>
    <row r="984" spans="2:10" ht="19.5" thickBot="1" x14ac:dyDescent="0.35">
      <c r="B984" s="30"/>
      <c r="C984" s="88"/>
      <c r="D984" s="137"/>
      <c r="E984" s="137"/>
      <c r="F984" s="137"/>
    </row>
    <row r="985" spans="2:10" ht="15" customHeight="1" x14ac:dyDescent="0.25">
      <c r="B985" s="33" t="s">
        <v>147</v>
      </c>
      <c r="C985" s="90" t="s">
        <v>166</v>
      </c>
      <c r="D985" s="63" t="s">
        <v>2</v>
      </c>
      <c r="E985" s="90" t="s">
        <v>2</v>
      </c>
      <c r="F985" s="89" t="s">
        <v>4</v>
      </c>
      <c r="G985" s="208" t="s">
        <v>332</v>
      </c>
      <c r="H985" s="6"/>
      <c r="J985"/>
    </row>
    <row r="986" spans="2:10" ht="15.75" thickBot="1" x14ac:dyDescent="0.3">
      <c r="B986" s="135" t="s">
        <v>3</v>
      </c>
      <c r="C986" s="122" t="s">
        <v>3</v>
      </c>
      <c r="D986" s="121" t="s">
        <v>3</v>
      </c>
      <c r="E986" s="122" t="s">
        <v>3</v>
      </c>
      <c r="F986" s="123" t="s">
        <v>189</v>
      </c>
      <c r="G986" s="209"/>
      <c r="H986" s="6"/>
      <c r="J986"/>
    </row>
    <row r="987" spans="2:10" x14ac:dyDescent="0.25">
      <c r="B987" s="127" t="s">
        <v>292</v>
      </c>
      <c r="C987" s="47"/>
      <c r="D987" s="128"/>
      <c r="E987" s="47"/>
      <c r="F987" s="48"/>
      <c r="G987" s="129"/>
      <c r="H987" s="6"/>
      <c r="J987"/>
    </row>
    <row r="988" spans="2:10" x14ac:dyDescent="0.25">
      <c r="B988" s="186"/>
      <c r="C988" s="47"/>
      <c r="D988" s="73">
        <v>411</v>
      </c>
      <c r="E988" s="47"/>
      <c r="F988" s="73" t="s">
        <v>45</v>
      </c>
      <c r="G988" s="74">
        <f>G989+G990+G991+G992+G993</f>
        <v>43100</v>
      </c>
      <c r="H988" s="6"/>
      <c r="J988"/>
    </row>
    <row r="989" spans="2:10" x14ac:dyDescent="0.25">
      <c r="B989" s="187"/>
      <c r="C989" s="96" t="s">
        <v>150</v>
      </c>
      <c r="D989" s="189"/>
      <c r="E989" s="47" t="s">
        <v>46</v>
      </c>
      <c r="F989" s="48" t="s">
        <v>47</v>
      </c>
      <c r="G989" s="75">
        <v>33000</v>
      </c>
      <c r="H989" s="6"/>
      <c r="J989"/>
    </row>
    <row r="990" spans="2:10" x14ac:dyDescent="0.25">
      <c r="B990" s="187"/>
      <c r="C990" s="96" t="s">
        <v>150</v>
      </c>
      <c r="D990" s="190"/>
      <c r="E990" s="47" t="s">
        <v>48</v>
      </c>
      <c r="F990" s="48" t="s">
        <v>49</v>
      </c>
      <c r="G990" s="75">
        <v>2400</v>
      </c>
      <c r="H990" s="6"/>
      <c r="J990"/>
    </row>
    <row r="991" spans="2:10" x14ac:dyDescent="0.25">
      <c r="B991" s="187"/>
      <c r="C991" s="96" t="s">
        <v>150</v>
      </c>
      <c r="D991" s="190"/>
      <c r="E991" s="47" t="s">
        <v>50</v>
      </c>
      <c r="F991" s="48" t="s">
        <v>51</v>
      </c>
      <c r="G991" s="75">
        <v>6100</v>
      </c>
      <c r="H991" s="6"/>
      <c r="J991"/>
    </row>
    <row r="992" spans="2:10" x14ac:dyDescent="0.25">
      <c r="B992" s="187"/>
      <c r="C992" s="96" t="s">
        <v>150</v>
      </c>
      <c r="D992" s="190"/>
      <c r="E992" s="47" t="s">
        <v>52</v>
      </c>
      <c r="F992" s="48" t="s">
        <v>53</v>
      </c>
      <c r="G992" s="75">
        <v>1400</v>
      </c>
      <c r="H992" s="6"/>
      <c r="J992"/>
    </row>
    <row r="993" spans="2:10" x14ac:dyDescent="0.25">
      <c r="B993" s="187"/>
      <c r="C993" s="96" t="s">
        <v>150</v>
      </c>
      <c r="D993" s="191"/>
      <c r="E993" s="47" t="s">
        <v>54</v>
      </c>
      <c r="F993" s="48" t="s">
        <v>55</v>
      </c>
      <c r="G993" s="75">
        <v>200</v>
      </c>
      <c r="H993" s="6"/>
      <c r="J993"/>
    </row>
    <row r="994" spans="2:10" x14ac:dyDescent="0.25">
      <c r="B994" s="187"/>
      <c r="C994" s="96"/>
      <c r="D994" s="99">
        <v>412</v>
      </c>
      <c r="E994" s="81"/>
      <c r="F994" s="73" t="s">
        <v>56</v>
      </c>
      <c r="G994" s="100">
        <f>G995</f>
        <v>109</v>
      </c>
      <c r="H994" s="6"/>
      <c r="J994"/>
    </row>
    <row r="995" spans="2:10" x14ac:dyDescent="0.25">
      <c r="B995" s="187"/>
      <c r="C995" s="96" t="s">
        <v>307</v>
      </c>
      <c r="D995" s="99"/>
      <c r="E995" s="101" t="s">
        <v>336</v>
      </c>
      <c r="F995" s="54" t="s">
        <v>337</v>
      </c>
      <c r="G995" s="75">
        <v>109</v>
      </c>
      <c r="H995" s="6"/>
      <c r="J995"/>
    </row>
    <row r="996" spans="2:10" x14ac:dyDescent="0.25">
      <c r="B996" s="187"/>
      <c r="C996" s="96"/>
      <c r="D996" s="73">
        <v>413</v>
      </c>
      <c r="E996" s="47"/>
      <c r="F996" s="73" t="s">
        <v>59</v>
      </c>
      <c r="G996" s="74">
        <f>G997+G998</f>
        <v>700</v>
      </c>
      <c r="H996" s="6"/>
      <c r="J996"/>
    </row>
    <row r="997" spans="2:10" x14ac:dyDescent="0.25">
      <c r="B997" s="187"/>
      <c r="C997" s="96" t="s">
        <v>150</v>
      </c>
      <c r="D997" s="189"/>
      <c r="E997" s="47" t="s">
        <v>60</v>
      </c>
      <c r="F997" s="48" t="s">
        <v>61</v>
      </c>
      <c r="G997" s="75">
        <v>300</v>
      </c>
      <c r="H997" s="6"/>
      <c r="J997"/>
    </row>
    <row r="998" spans="2:10" x14ac:dyDescent="0.25">
      <c r="B998" s="187"/>
      <c r="C998" s="96" t="s">
        <v>303</v>
      </c>
      <c r="D998" s="191"/>
      <c r="E998" s="47" t="s">
        <v>66</v>
      </c>
      <c r="F998" s="48" t="s">
        <v>151</v>
      </c>
      <c r="G998" s="75">
        <v>400</v>
      </c>
      <c r="H998" s="6"/>
      <c r="J998"/>
    </row>
    <row r="999" spans="2:10" x14ac:dyDescent="0.25">
      <c r="B999" s="187"/>
      <c r="C999" s="96"/>
      <c r="D999" s="73">
        <v>414</v>
      </c>
      <c r="E999" s="47"/>
      <c r="F999" s="73" t="s">
        <v>68</v>
      </c>
      <c r="G999" s="74">
        <f>G1000+G1001+G1002</f>
        <v>1200</v>
      </c>
      <c r="H999" s="6"/>
      <c r="J999"/>
    </row>
    <row r="1000" spans="2:10" x14ac:dyDescent="0.25">
      <c r="B1000" s="187"/>
      <c r="C1000" s="96" t="s">
        <v>150</v>
      </c>
      <c r="D1000" s="189"/>
      <c r="E1000" s="47" t="s">
        <v>69</v>
      </c>
      <c r="F1000" s="48" t="s">
        <v>70</v>
      </c>
      <c r="G1000" s="75">
        <v>300</v>
      </c>
      <c r="H1000" s="6"/>
      <c r="J1000"/>
    </row>
    <row r="1001" spans="2:10" x14ac:dyDescent="0.25">
      <c r="B1001" s="187"/>
      <c r="C1001" s="96" t="s">
        <v>150</v>
      </c>
      <c r="D1001" s="190"/>
      <c r="E1001" s="47" t="s">
        <v>71</v>
      </c>
      <c r="F1001" s="48" t="s">
        <v>72</v>
      </c>
      <c r="G1001" s="75">
        <v>500</v>
      </c>
      <c r="H1001" s="6"/>
      <c r="J1001"/>
    </row>
    <row r="1002" spans="2:10" x14ac:dyDescent="0.25">
      <c r="B1002" s="187"/>
      <c r="C1002" s="96" t="s">
        <v>304</v>
      </c>
      <c r="D1002" s="191"/>
      <c r="E1002" s="47" t="s">
        <v>73</v>
      </c>
      <c r="F1002" s="48" t="s">
        <v>191</v>
      </c>
      <c r="G1002" s="75">
        <v>400</v>
      </c>
      <c r="H1002" s="6"/>
      <c r="J1002"/>
    </row>
    <row r="1003" spans="2:10" x14ac:dyDescent="0.25">
      <c r="B1003" s="187"/>
      <c r="C1003" s="113"/>
      <c r="D1003" s="112">
        <v>415</v>
      </c>
      <c r="E1003" s="40"/>
      <c r="F1003" s="112" t="s">
        <v>85</v>
      </c>
      <c r="G1003" s="74">
        <f>G1004</f>
        <v>200</v>
      </c>
      <c r="H1003" s="6"/>
      <c r="J1003"/>
    </row>
    <row r="1004" spans="2:10" x14ac:dyDescent="0.25">
      <c r="B1004" s="187"/>
      <c r="C1004" s="113" t="s">
        <v>150</v>
      </c>
      <c r="D1004" s="112"/>
      <c r="E1004" s="40" t="s">
        <v>88</v>
      </c>
      <c r="F1004" s="78" t="s">
        <v>155</v>
      </c>
      <c r="G1004" s="75">
        <v>200</v>
      </c>
      <c r="H1004" s="6"/>
      <c r="J1004"/>
    </row>
    <row r="1005" spans="2:10" x14ac:dyDescent="0.25">
      <c r="B1005" s="187"/>
      <c r="C1005" s="113"/>
      <c r="D1005" s="112">
        <v>419</v>
      </c>
      <c r="E1005" s="40"/>
      <c r="F1005" s="112" t="s">
        <v>96</v>
      </c>
      <c r="G1005" s="74">
        <f>G1007+G1006</f>
        <v>19300</v>
      </c>
      <c r="H1005" s="6"/>
      <c r="J1005"/>
    </row>
    <row r="1006" spans="2:10" x14ac:dyDescent="0.25">
      <c r="B1006" s="187"/>
      <c r="C1006" s="113" t="s">
        <v>150</v>
      </c>
      <c r="D1006" s="112"/>
      <c r="E1006" s="40" t="s">
        <v>294</v>
      </c>
      <c r="F1006" s="103" t="s">
        <v>295</v>
      </c>
      <c r="G1006" s="76">
        <v>18300</v>
      </c>
      <c r="H1006" s="6"/>
      <c r="J1006"/>
    </row>
    <row r="1007" spans="2:10" x14ac:dyDescent="0.25">
      <c r="B1007" s="187"/>
      <c r="C1007" s="113" t="s">
        <v>150</v>
      </c>
      <c r="D1007" s="112"/>
      <c r="E1007" s="40" t="s">
        <v>102</v>
      </c>
      <c r="F1007" s="78" t="s">
        <v>157</v>
      </c>
      <c r="G1007" s="75">
        <v>1000</v>
      </c>
      <c r="H1007" s="6"/>
      <c r="J1007"/>
    </row>
    <row r="1008" spans="2:10" x14ac:dyDescent="0.25">
      <c r="B1008" s="187"/>
      <c r="C1008" s="113"/>
      <c r="D1008" s="112">
        <v>463</v>
      </c>
      <c r="E1008" s="40"/>
      <c r="F1008" s="112" t="s">
        <v>135</v>
      </c>
      <c r="G1008" s="74">
        <f>G1009</f>
        <v>29000</v>
      </c>
      <c r="H1008" s="6"/>
      <c r="J1008"/>
    </row>
    <row r="1009" spans="2:10" x14ac:dyDescent="0.25">
      <c r="B1009" s="187"/>
      <c r="C1009" s="113" t="s">
        <v>150</v>
      </c>
      <c r="D1009" s="112"/>
      <c r="E1009" s="40" t="s">
        <v>136</v>
      </c>
      <c r="F1009" s="78" t="s">
        <v>135</v>
      </c>
      <c r="G1009" s="75">
        <v>29000</v>
      </c>
      <c r="H1009" s="6"/>
      <c r="J1009"/>
    </row>
    <row r="1010" spans="2:10" ht="15.75" thickBot="1" x14ac:dyDescent="0.3">
      <c r="B1010" s="188"/>
      <c r="C1010" s="114"/>
      <c r="D1010" s="115"/>
      <c r="E1010" s="92"/>
      <c r="F1010" s="116" t="s">
        <v>164</v>
      </c>
      <c r="G1010" s="83">
        <f>G988+G996+G999+G1008+G1005+G1003+G994</f>
        <v>93609</v>
      </c>
      <c r="H1010" s="6"/>
      <c r="J1010"/>
    </row>
    <row r="1011" spans="2:10" x14ac:dyDescent="0.25">
      <c r="B1011" s="1"/>
      <c r="C1011" s="72"/>
      <c r="D1011" s="30"/>
      <c r="E1011" s="31"/>
      <c r="F1011" s="80"/>
      <c r="G1011" s="8"/>
      <c r="H1011" s="8"/>
      <c r="I1011" s="8"/>
    </row>
    <row r="1012" spans="2:10" x14ac:dyDescent="0.25">
      <c r="B1012" s="1"/>
      <c r="C1012" s="72"/>
      <c r="D1012" s="30"/>
      <c r="E1012" s="31"/>
      <c r="F1012" s="80"/>
      <c r="G1012" s="8"/>
      <c r="H1012" s="8"/>
      <c r="I1012" s="8"/>
    </row>
    <row r="1013" spans="2:10" x14ac:dyDescent="0.25">
      <c r="B1013" s="1"/>
      <c r="C1013" s="72"/>
      <c r="D1013" s="30"/>
      <c r="E1013" s="31"/>
      <c r="F1013" s="80"/>
      <c r="G1013" s="8"/>
      <c r="H1013" s="8"/>
      <c r="I1013" s="8"/>
    </row>
    <row r="1014" spans="2:10" x14ac:dyDescent="0.25">
      <c r="B1014" s="1"/>
      <c r="C1014" s="72"/>
      <c r="D1014" s="30"/>
      <c r="E1014" s="31"/>
      <c r="F1014" s="80"/>
      <c r="G1014" s="8"/>
      <c r="H1014" s="8"/>
      <c r="I1014" s="8"/>
    </row>
    <row r="1015" spans="2:10" x14ac:dyDescent="0.25">
      <c r="B1015" s="1"/>
      <c r="C1015" s="72"/>
      <c r="D1015" s="30"/>
      <c r="E1015" s="31"/>
      <c r="F1015" s="80"/>
      <c r="G1015" s="8"/>
      <c r="H1015" s="8"/>
      <c r="I1015" s="8"/>
    </row>
    <row r="1016" spans="2:10" x14ac:dyDescent="0.25">
      <c r="B1016" s="1"/>
      <c r="C1016" s="72"/>
      <c r="D1016" s="30"/>
      <c r="E1016" s="31"/>
      <c r="F1016" s="80"/>
      <c r="G1016" s="8"/>
      <c r="H1016" s="8"/>
      <c r="I1016" s="8"/>
    </row>
    <row r="1017" spans="2:10" x14ac:dyDescent="0.25">
      <c r="B1017" s="1"/>
      <c r="C1017" s="72"/>
      <c r="D1017" s="30"/>
      <c r="E1017" s="31"/>
      <c r="F1017" s="80"/>
      <c r="G1017" s="8"/>
      <c r="H1017" s="8"/>
      <c r="I1017" s="8"/>
    </row>
    <row r="1018" spans="2:10" x14ac:dyDescent="0.25">
      <c r="B1018" s="1"/>
      <c r="C1018" s="72"/>
      <c r="D1018" s="30"/>
      <c r="E1018" s="31"/>
      <c r="F1018" s="80"/>
      <c r="G1018" s="8"/>
      <c r="H1018" s="8"/>
      <c r="I1018" s="8"/>
    </row>
    <row r="1019" spans="2:10" x14ac:dyDescent="0.25">
      <c r="B1019" s="1"/>
      <c r="C1019" s="72"/>
      <c r="D1019" s="30"/>
      <c r="E1019" s="31"/>
      <c r="F1019" s="80"/>
      <c r="G1019" s="8"/>
      <c r="H1019" s="8"/>
      <c r="I1019" s="8"/>
    </row>
    <row r="1020" spans="2:10" x14ac:dyDescent="0.25">
      <c r="B1020" s="1"/>
      <c r="C1020" s="72"/>
      <c r="D1020" s="30"/>
      <c r="E1020" s="31"/>
      <c r="F1020" s="80"/>
      <c r="G1020" s="8"/>
      <c r="H1020" s="8"/>
      <c r="I1020" s="8"/>
    </row>
    <row r="1021" spans="2:10" x14ac:dyDescent="0.25">
      <c r="B1021" s="1"/>
      <c r="C1021" s="72"/>
      <c r="D1021" s="30"/>
      <c r="E1021" s="31"/>
      <c r="F1021" s="80"/>
      <c r="G1021" s="8"/>
      <c r="H1021" s="8"/>
      <c r="I1021" s="8"/>
    </row>
    <row r="1022" spans="2:10" x14ac:dyDescent="0.25">
      <c r="B1022" s="1"/>
      <c r="C1022" s="72"/>
      <c r="D1022" s="30"/>
      <c r="E1022" s="31"/>
      <c r="F1022" s="80"/>
      <c r="G1022" s="8"/>
      <c r="H1022" s="8"/>
      <c r="I1022" s="8"/>
    </row>
    <row r="1023" spans="2:10" x14ac:dyDescent="0.25">
      <c r="B1023" s="1"/>
      <c r="C1023" s="72"/>
      <c r="D1023" s="30"/>
      <c r="E1023" s="31"/>
      <c r="F1023" s="80"/>
      <c r="G1023" s="8"/>
      <c r="H1023" s="8"/>
      <c r="I1023" s="8"/>
    </row>
    <row r="1024" spans="2:10" x14ac:dyDescent="0.25">
      <c r="B1024" s="1"/>
      <c r="C1024" s="72"/>
      <c r="D1024" s="30"/>
      <c r="E1024" s="31"/>
      <c r="F1024" s="80"/>
      <c r="G1024" s="8"/>
      <c r="H1024" s="8"/>
      <c r="I1024" s="8"/>
    </row>
    <row r="1025" spans="2:10" x14ac:dyDescent="0.25">
      <c r="B1025" s="1"/>
      <c r="C1025" s="72"/>
      <c r="D1025" s="30"/>
      <c r="E1025" s="31"/>
      <c r="F1025" s="80"/>
      <c r="G1025" s="8"/>
      <c r="H1025" s="8"/>
      <c r="I1025" s="8"/>
    </row>
    <row r="1026" spans="2:10" x14ac:dyDescent="0.25">
      <c r="B1026" s="1"/>
      <c r="C1026" s="72"/>
      <c r="D1026" s="30"/>
      <c r="E1026" s="31"/>
      <c r="F1026" s="80"/>
      <c r="G1026" s="8"/>
      <c r="H1026" s="8"/>
      <c r="I1026" s="8"/>
    </row>
    <row r="1027" spans="2:10" x14ac:dyDescent="0.25">
      <c r="B1027" s="1"/>
      <c r="C1027" s="72"/>
      <c r="D1027" s="30"/>
      <c r="E1027" s="31"/>
      <c r="F1027" s="80"/>
      <c r="G1027" s="8"/>
      <c r="H1027" s="8"/>
      <c r="I1027" s="8"/>
    </row>
    <row r="1028" spans="2:10" x14ac:dyDescent="0.25">
      <c r="B1028" s="1"/>
      <c r="C1028" s="72"/>
      <c r="D1028" s="30"/>
      <c r="E1028" s="31"/>
      <c r="F1028" s="80"/>
      <c r="G1028" s="8"/>
      <c r="H1028" s="8"/>
      <c r="I1028" s="8"/>
    </row>
    <row r="1029" spans="2:10" x14ac:dyDescent="0.25">
      <c r="B1029" s="1"/>
      <c r="C1029" s="72"/>
      <c r="D1029" s="30"/>
      <c r="E1029" s="31"/>
      <c r="F1029" s="80"/>
      <c r="G1029" s="8"/>
      <c r="H1029" s="8"/>
      <c r="I1029" s="8"/>
    </row>
    <row r="1030" spans="2:10" x14ac:dyDescent="0.25">
      <c r="B1030" s="1"/>
      <c r="C1030" s="72"/>
      <c r="D1030" s="30"/>
      <c r="E1030" s="31"/>
      <c r="F1030" s="80"/>
      <c r="G1030" s="8"/>
      <c r="H1030" s="8"/>
      <c r="I1030" s="8"/>
    </row>
    <row r="1031" spans="2:10" x14ac:dyDescent="0.25">
      <c r="B1031" s="1"/>
      <c r="C1031" s="72"/>
      <c r="D1031" s="30"/>
      <c r="E1031" s="31"/>
      <c r="F1031" s="80"/>
      <c r="G1031" s="8"/>
      <c r="H1031" s="8"/>
      <c r="I1031" s="8"/>
    </row>
    <row r="1032" spans="2:10" x14ac:dyDescent="0.25">
      <c r="B1032" s="1"/>
      <c r="C1032" s="72"/>
      <c r="D1032" s="30"/>
      <c r="E1032" s="31"/>
      <c r="F1032" s="80"/>
      <c r="G1032" s="8"/>
      <c r="H1032" s="8"/>
      <c r="I1032" s="8"/>
    </row>
    <row r="1033" spans="2:10" x14ac:dyDescent="0.25">
      <c r="B1033" s="1"/>
      <c r="C1033" s="72"/>
      <c r="D1033" s="30"/>
      <c r="E1033" s="31"/>
      <c r="F1033" s="80"/>
      <c r="G1033" s="8"/>
      <c r="H1033" s="8"/>
      <c r="I1033" s="8"/>
    </row>
    <row r="1034" spans="2:10" x14ac:dyDescent="0.25">
      <c r="B1034" s="1"/>
      <c r="C1034" s="72"/>
      <c r="D1034" s="30"/>
      <c r="E1034" s="31"/>
      <c r="F1034" s="80"/>
      <c r="G1034" s="8"/>
      <c r="H1034" s="8"/>
      <c r="I1034" s="8"/>
    </row>
    <row r="1035" spans="2:10" x14ac:dyDescent="0.25">
      <c r="B1035" s="1"/>
      <c r="C1035" s="72"/>
      <c r="D1035" s="30"/>
      <c r="E1035" s="31"/>
      <c r="F1035" s="80"/>
      <c r="G1035" s="8"/>
      <c r="H1035" s="8"/>
      <c r="I1035" s="8"/>
    </row>
    <row r="1036" spans="2:10" ht="14.25" customHeight="1" x14ac:dyDescent="0.3">
      <c r="B1036" s="30"/>
      <c r="C1036" s="195" t="s">
        <v>290</v>
      </c>
      <c r="D1036" s="201"/>
      <c r="E1036" s="201"/>
      <c r="F1036" s="201"/>
    </row>
    <row r="1037" spans="2:10" ht="14.25" customHeight="1" thickBot="1" x14ac:dyDescent="0.35">
      <c r="B1037" s="30"/>
      <c r="C1037" s="88"/>
      <c r="D1037" s="137"/>
      <c r="E1037" s="137"/>
      <c r="F1037" s="137"/>
    </row>
    <row r="1038" spans="2:10" ht="14.25" customHeight="1" x14ac:dyDescent="0.25">
      <c r="B1038" s="33" t="s">
        <v>147</v>
      </c>
      <c r="C1038" s="90" t="s">
        <v>166</v>
      </c>
      <c r="D1038" s="63" t="s">
        <v>2</v>
      </c>
      <c r="E1038" s="90" t="s">
        <v>2</v>
      </c>
      <c r="F1038" s="89" t="s">
        <v>4</v>
      </c>
      <c r="G1038" s="208" t="s">
        <v>332</v>
      </c>
      <c r="H1038" s="6"/>
      <c r="J1038"/>
    </row>
    <row r="1039" spans="2:10" ht="14.25" customHeight="1" thickBot="1" x14ac:dyDescent="0.3">
      <c r="B1039" s="135" t="s">
        <v>3</v>
      </c>
      <c r="C1039" s="122" t="s">
        <v>3</v>
      </c>
      <c r="D1039" s="121" t="s">
        <v>3</v>
      </c>
      <c r="E1039" s="122" t="s">
        <v>3</v>
      </c>
      <c r="F1039" s="123" t="s">
        <v>189</v>
      </c>
      <c r="G1039" s="209"/>
      <c r="H1039" s="6"/>
      <c r="J1039"/>
    </row>
    <row r="1040" spans="2:10" x14ac:dyDescent="0.25">
      <c r="B1040" s="138"/>
      <c r="C1040" s="47"/>
      <c r="D1040" s="47"/>
      <c r="E1040" s="47"/>
      <c r="F1040" s="48"/>
      <c r="G1040" s="139"/>
      <c r="H1040" s="6"/>
      <c r="J1040"/>
    </row>
    <row r="1041" spans="2:10" x14ac:dyDescent="0.25">
      <c r="B1041" s="127" t="s">
        <v>296</v>
      </c>
      <c r="C1041" s="47"/>
      <c r="D1041" s="128"/>
      <c r="E1041" s="47"/>
      <c r="F1041" s="48"/>
      <c r="G1041" s="129"/>
      <c r="H1041" s="6"/>
      <c r="J1041"/>
    </row>
    <row r="1042" spans="2:10" x14ac:dyDescent="0.25">
      <c r="B1042" s="186"/>
      <c r="C1042" s="47"/>
      <c r="D1042" s="73">
        <v>411</v>
      </c>
      <c r="E1042" s="47"/>
      <c r="F1042" s="73" t="s">
        <v>45</v>
      </c>
      <c r="G1042" s="74">
        <f>G1043+G1044+G1045+G1046+G1047</f>
        <v>49160</v>
      </c>
      <c r="H1042" s="6"/>
      <c r="J1042"/>
    </row>
    <row r="1043" spans="2:10" x14ac:dyDescent="0.25">
      <c r="B1043" s="187"/>
      <c r="C1043" s="96" t="s">
        <v>150</v>
      </c>
      <c r="D1043" s="189"/>
      <c r="E1043" s="47" t="s">
        <v>46</v>
      </c>
      <c r="F1043" s="48" t="s">
        <v>47</v>
      </c>
      <c r="G1043" s="75">
        <v>42000</v>
      </c>
      <c r="H1043" s="6"/>
      <c r="J1043"/>
    </row>
    <row r="1044" spans="2:10" x14ac:dyDescent="0.25">
      <c r="B1044" s="187"/>
      <c r="C1044" s="96" t="s">
        <v>150</v>
      </c>
      <c r="D1044" s="190"/>
      <c r="E1044" s="47" t="s">
        <v>48</v>
      </c>
      <c r="F1044" s="48" t="s">
        <v>49</v>
      </c>
      <c r="G1044" s="75">
        <v>500</v>
      </c>
      <c r="H1044" s="6"/>
      <c r="J1044"/>
    </row>
    <row r="1045" spans="2:10" x14ac:dyDescent="0.25">
      <c r="B1045" s="187"/>
      <c r="C1045" s="96" t="s">
        <v>150</v>
      </c>
      <c r="D1045" s="190"/>
      <c r="E1045" s="47" t="s">
        <v>50</v>
      </c>
      <c r="F1045" s="48" t="s">
        <v>51</v>
      </c>
      <c r="G1045" s="75">
        <v>4800</v>
      </c>
      <c r="H1045" s="6"/>
      <c r="J1045"/>
    </row>
    <row r="1046" spans="2:10" x14ac:dyDescent="0.25">
      <c r="B1046" s="187"/>
      <c r="C1046" s="96" t="s">
        <v>150</v>
      </c>
      <c r="D1046" s="190"/>
      <c r="E1046" s="47" t="s">
        <v>52</v>
      </c>
      <c r="F1046" s="48" t="s">
        <v>53</v>
      </c>
      <c r="G1046" s="75">
        <v>1800</v>
      </c>
      <c r="H1046" s="6"/>
      <c r="J1046"/>
    </row>
    <row r="1047" spans="2:10" x14ac:dyDescent="0.25">
      <c r="B1047" s="187"/>
      <c r="C1047" s="96" t="s">
        <v>150</v>
      </c>
      <c r="D1047" s="191"/>
      <c r="E1047" s="47" t="s">
        <v>54</v>
      </c>
      <c r="F1047" s="48" t="s">
        <v>55</v>
      </c>
      <c r="G1047" s="75">
        <v>60</v>
      </c>
      <c r="H1047" s="6"/>
      <c r="J1047"/>
    </row>
    <row r="1048" spans="2:10" x14ac:dyDescent="0.25">
      <c r="B1048" s="187"/>
      <c r="C1048" s="96"/>
      <c r="D1048" s="73">
        <v>413</v>
      </c>
      <c r="E1048" s="47"/>
      <c r="F1048" s="73" t="s">
        <v>59</v>
      </c>
      <c r="G1048" s="141">
        <f>G1049+G1050</f>
        <v>600</v>
      </c>
      <c r="H1048" s="6"/>
      <c r="J1048"/>
    </row>
    <row r="1049" spans="2:10" x14ac:dyDescent="0.25">
      <c r="B1049" s="187"/>
      <c r="C1049" s="96" t="s">
        <v>150</v>
      </c>
      <c r="D1049" s="189"/>
      <c r="E1049" s="47" t="s">
        <v>60</v>
      </c>
      <c r="F1049" s="48" t="s">
        <v>61</v>
      </c>
      <c r="G1049" s="75">
        <v>300</v>
      </c>
      <c r="H1049" s="6"/>
      <c r="J1049"/>
    </row>
    <row r="1050" spans="2:10" x14ac:dyDescent="0.25">
      <c r="B1050" s="187"/>
      <c r="C1050" s="96" t="s">
        <v>303</v>
      </c>
      <c r="D1050" s="191"/>
      <c r="E1050" s="47" t="s">
        <v>66</v>
      </c>
      <c r="F1050" s="48" t="s">
        <v>151</v>
      </c>
      <c r="G1050" s="75">
        <v>300</v>
      </c>
      <c r="H1050" s="6"/>
      <c r="J1050"/>
    </row>
    <row r="1051" spans="2:10" x14ac:dyDescent="0.25">
      <c r="B1051" s="187"/>
      <c r="C1051" s="96"/>
      <c r="D1051" s="73">
        <v>414</v>
      </c>
      <c r="E1051" s="47"/>
      <c r="F1051" s="73" t="s">
        <v>68</v>
      </c>
      <c r="G1051" s="74">
        <f>G1052+G1053+G1054</f>
        <v>1300</v>
      </c>
      <c r="H1051" s="6"/>
      <c r="J1051"/>
    </row>
    <row r="1052" spans="2:10" x14ac:dyDescent="0.25">
      <c r="B1052" s="187"/>
      <c r="C1052" s="96" t="s">
        <v>150</v>
      </c>
      <c r="D1052" s="189"/>
      <c r="E1052" s="47" t="s">
        <v>69</v>
      </c>
      <c r="F1052" s="48" t="s">
        <v>70</v>
      </c>
      <c r="G1052" s="75">
        <v>400</v>
      </c>
      <c r="H1052" s="6"/>
      <c r="J1052"/>
    </row>
    <row r="1053" spans="2:10" x14ac:dyDescent="0.25">
      <c r="B1053" s="187"/>
      <c r="C1053" s="96" t="s">
        <v>150</v>
      </c>
      <c r="D1053" s="190"/>
      <c r="E1053" s="47" t="s">
        <v>71</v>
      </c>
      <c r="F1053" s="48" t="s">
        <v>72</v>
      </c>
      <c r="G1053" s="75">
        <v>500</v>
      </c>
      <c r="H1053" s="6"/>
      <c r="J1053"/>
    </row>
    <row r="1054" spans="2:10" x14ac:dyDescent="0.25">
      <c r="B1054" s="187"/>
      <c r="C1054" s="96" t="s">
        <v>304</v>
      </c>
      <c r="D1054" s="190"/>
      <c r="E1054" s="47" t="s">
        <v>73</v>
      </c>
      <c r="F1054" s="48" t="s">
        <v>191</v>
      </c>
      <c r="G1054" s="75">
        <v>400</v>
      </c>
      <c r="H1054" s="6"/>
      <c r="J1054"/>
    </row>
    <row r="1055" spans="2:10" x14ac:dyDescent="0.25">
      <c r="B1055" s="187"/>
      <c r="C1055" s="113"/>
      <c r="D1055" s="112">
        <v>415</v>
      </c>
      <c r="E1055" s="40"/>
      <c r="F1055" s="112" t="s">
        <v>85</v>
      </c>
      <c r="G1055" s="100">
        <f>G1056</f>
        <v>100</v>
      </c>
      <c r="H1055" s="6"/>
      <c r="J1055"/>
    </row>
    <row r="1056" spans="2:10" x14ac:dyDescent="0.25">
      <c r="B1056" s="187"/>
      <c r="C1056" s="113" t="s">
        <v>150</v>
      </c>
      <c r="D1056" s="112"/>
      <c r="E1056" s="40" t="s">
        <v>88</v>
      </c>
      <c r="F1056" s="78" t="s">
        <v>155</v>
      </c>
      <c r="G1056" s="75">
        <v>100</v>
      </c>
      <c r="H1056" s="6"/>
      <c r="J1056"/>
    </row>
    <row r="1057" spans="2:10" x14ac:dyDescent="0.25">
      <c r="B1057" s="187"/>
      <c r="C1057" s="113"/>
      <c r="D1057" s="112">
        <v>419</v>
      </c>
      <c r="E1057" s="40"/>
      <c r="F1057" s="112" t="s">
        <v>96</v>
      </c>
      <c r="G1057" s="74">
        <f>G1058</f>
        <v>1000</v>
      </c>
      <c r="H1057" s="6"/>
      <c r="J1057"/>
    </row>
    <row r="1058" spans="2:10" x14ac:dyDescent="0.25">
      <c r="B1058" s="187"/>
      <c r="C1058" s="96" t="s">
        <v>150</v>
      </c>
      <c r="D1058" s="73"/>
      <c r="E1058" s="47" t="s">
        <v>102</v>
      </c>
      <c r="F1058" s="54" t="s">
        <v>157</v>
      </c>
      <c r="G1058" s="76">
        <v>1000</v>
      </c>
      <c r="H1058" s="6"/>
      <c r="J1058"/>
    </row>
    <row r="1059" spans="2:10" x14ac:dyDescent="0.25">
      <c r="B1059" s="187"/>
      <c r="C1059" s="113"/>
      <c r="D1059" s="112">
        <v>463</v>
      </c>
      <c r="E1059" s="40"/>
      <c r="F1059" s="112" t="s">
        <v>135</v>
      </c>
      <c r="G1059" s="150">
        <f>G1060</f>
        <v>8300</v>
      </c>
      <c r="H1059" s="6"/>
      <c r="J1059"/>
    </row>
    <row r="1060" spans="2:10" x14ac:dyDescent="0.25">
      <c r="B1060" s="187"/>
      <c r="C1060" s="113" t="s">
        <v>150</v>
      </c>
      <c r="D1060" s="112"/>
      <c r="E1060" s="40" t="s">
        <v>136</v>
      </c>
      <c r="F1060" s="78" t="s">
        <v>135</v>
      </c>
      <c r="G1060" s="151">
        <v>8300</v>
      </c>
      <c r="H1060" s="6"/>
      <c r="J1060"/>
    </row>
    <row r="1061" spans="2:10" ht="15.75" thickBot="1" x14ac:dyDescent="0.3">
      <c r="B1061" s="188"/>
      <c r="C1061" s="92"/>
      <c r="D1061" s="115"/>
      <c r="E1061" s="92"/>
      <c r="F1061" s="116" t="s">
        <v>164</v>
      </c>
      <c r="G1061" s="152">
        <f>G1042+G1048+G1051+G1057+G1055+G1059</f>
        <v>60460</v>
      </c>
      <c r="H1061" s="6"/>
      <c r="J1061"/>
    </row>
    <row r="1062" spans="2:10" ht="15.75" thickBot="1" x14ac:dyDescent="0.3">
      <c r="B1062" s="104"/>
      <c r="C1062" s="67"/>
      <c r="D1062" s="115"/>
      <c r="E1062" s="91"/>
      <c r="F1062" s="153"/>
      <c r="G1062" s="154"/>
      <c r="H1062" s="8"/>
      <c r="I1062" s="8"/>
    </row>
    <row r="1063" spans="2:10" ht="15.75" thickBot="1" x14ac:dyDescent="0.3">
      <c r="B1063" s="155"/>
      <c r="C1063" s="203"/>
      <c r="D1063" s="204"/>
      <c r="E1063" s="205"/>
      <c r="F1063" s="156" t="s">
        <v>239</v>
      </c>
      <c r="G1063" s="157">
        <f>G307+G351+G385+G411+G450+G703+G814+G909+G963+G1010+G663+G515+G546+G603+G752+G857+G1061</f>
        <v>9812116.1899999995</v>
      </c>
      <c r="H1063" s="6"/>
      <c r="J1063"/>
    </row>
    <row r="1064" spans="2:10" x14ac:dyDescent="0.25">
      <c r="B1064" s="30"/>
      <c r="C1064" s="31"/>
      <c r="D1064" s="31"/>
      <c r="E1064" s="31"/>
      <c r="F1064" s="62"/>
      <c r="G1064" s="8"/>
      <c r="H1064" s="6"/>
      <c r="J1064"/>
    </row>
    <row r="1065" spans="2:10" x14ac:dyDescent="0.25">
      <c r="B1065" s="30"/>
      <c r="C1065" s="31"/>
      <c r="D1065" s="31"/>
      <c r="E1065" s="31"/>
      <c r="F1065" s="62"/>
      <c r="G1065" s="8"/>
      <c r="H1065" s="6"/>
      <c r="J1065"/>
    </row>
    <row r="1066" spans="2:10" x14ac:dyDescent="0.25">
      <c r="B1066" s="1"/>
      <c r="C1066" s="72"/>
      <c r="D1066" s="30"/>
      <c r="E1066" s="31"/>
      <c r="F1066" s="80"/>
      <c r="G1066" s="8"/>
      <c r="H1066" s="8"/>
      <c r="I1066" s="8"/>
    </row>
    <row r="1067" spans="2:10" x14ac:dyDescent="0.25">
      <c r="B1067" s="1"/>
      <c r="C1067" s="72"/>
      <c r="D1067" s="30"/>
      <c r="E1067" s="31"/>
      <c r="F1067" s="80"/>
      <c r="G1067" s="8"/>
      <c r="H1067" s="8"/>
      <c r="I1067" s="8"/>
    </row>
    <row r="1068" spans="2:10" x14ac:dyDescent="0.25">
      <c r="B1068" s="1"/>
      <c r="C1068" s="72"/>
      <c r="D1068" s="30"/>
      <c r="E1068" s="31"/>
      <c r="F1068" s="80"/>
      <c r="G1068" s="8"/>
      <c r="H1068" s="8"/>
      <c r="I1068" s="8"/>
    </row>
    <row r="1069" spans="2:10" x14ac:dyDescent="0.25">
      <c r="B1069" s="1"/>
      <c r="C1069" s="72"/>
      <c r="D1069" s="30"/>
      <c r="E1069" s="31"/>
      <c r="F1069" s="80"/>
      <c r="G1069" s="8"/>
      <c r="H1069" s="8"/>
      <c r="I1069" s="8"/>
    </row>
    <row r="1070" spans="2:10" x14ac:dyDescent="0.25">
      <c r="B1070" s="1"/>
      <c r="C1070" s="72"/>
      <c r="D1070" s="30"/>
      <c r="E1070" s="31"/>
      <c r="F1070" s="80"/>
      <c r="G1070" s="8"/>
      <c r="H1070" s="8"/>
      <c r="I1070" s="8"/>
    </row>
    <row r="1071" spans="2:10" x14ac:dyDescent="0.25">
      <c r="B1071" s="1"/>
      <c r="C1071" s="72"/>
      <c r="D1071" s="30"/>
      <c r="E1071" s="31"/>
      <c r="F1071" s="80"/>
      <c r="G1071" s="8"/>
      <c r="H1071" s="8"/>
      <c r="I1071" s="8"/>
    </row>
    <row r="1072" spans="2:10" x14ac:dyDescent="0.25">
      <c r="B1072" s="1"/>
      <c r="C1072" s="72"/>
      <c r="D1072" s="30"/>
      <c r="E1072" s="31"/>
      <c r="F1072" s="80"/>
      <c r="G1072" s="8"/>
      <c r="H1072" s="8"/>
      <c r="I1072" s="8"/>
    </row>
    <row r="1073" spans="2:10" x14ac:dyDescent="0.25">
      <c r="B1073" s="1"/>
      <c r="C1073" s="72"/>
      <c r="D1073" s="30"/>
      <c r="E1073" s="31"/>
      <c r="F1073" s="80"/>
      <c r="G1073" s="8"/>
      <c r="H1073" s="8"/>
      <c r="I1073" s="8"/>
    </row>
    <row r="1074" spans="2:10" x14ac:dyDescent="0.25">
      <c r="B1074" s="1"/>
      <c r="C1074" s="72"/>
      <c r="D1074" s="30"/>
      <c r="E1074" s="31"/>
      <c r="F1074" s="80"/>
      <c r="G1074" s="8"/>
      <c r="H1074" s="8"/>
      <c r="I1074" s="8"/>
    </row>
    <row r="1075" spans="2:10" x14ac:dyDescent="0.25">
      <c r="B1075" s="1"/>
      <c r="C1075" s="72"/>
      <c r="D1075" s="30"/>
      <c r="E1075" s="31"/>
      <c r="F1075" s="80"/>
      <c r="G1075" s="8"/>
      <c r="H1075" s="8"/>
      <c r="I1075" s="8"/>
    </row>
    <row r="1076" spans="2:10" x14ac:dyDescent="0.25">
      <c r="B1076" s="1"/>
      <c r="C1076" s="72"/>
      <c r="D1076" s="30"/>
      <c r="E1076" s="31"/>
      <c r="F1076" s="80"/>
      <c r="G1076" s="8"/>
      <c r="H1076" s="8"/>
      <c r="I1076" s="8"/>
    </row>
    <row r="1077" spans="2:10" x14ac:dyDescent="0.25">
      <c r="B1077" s="1"/>
      <c r="C1077" s="72"/>
      <c r="D1077" s="30"/>
      <c r="E1077" s="31"/>
      <c r="F1077" s="80"/>
      <c r="G1077" s="8"/>
      <c r="H1077" s="8"/>
      <c r="I1077" s="8"/>
    </row>
    <row r="1078" spans="2:10" x14ac:dyDescent="0.25">
      <c r="B1078" s="1"/>
      <c r="C1078" s="72"/>
      <c r="D1078" s="30"/>
      <c r="E1078" s="31"/>
      <c r="F1078" s="80"/>
      <c r="G1078" s="8"/>
      <c r="H1078" s="8"/>
      <c r="I1078" s="8"/>
    </row>
    <row r="1079" spans="2:10" x14ac:dyDescent="0.25">
      <c r="B1079" s="1"/>
      <c r="C1079" s="72"/>
      <c r="D1079" s="30"/>
      <c r="E1079" s="31"/>
      <c r="F1079" s="80"/>
      <c r="G1079" s="8"/>
      <c r="H1079" s="8"/>
      <c r="I1079" s="8"/>
    </row>
    <row r="1080" spans="2:10" x14ac:dyDescent="0.25">
      <c r="B1080" s="1"/>
      <c r="C1080" s="72"/>
      <c r="D1080" s="30"/>
      <c r="E1080" s="31"/>
      <c r="F1080" s="80"/>
      <c r="G1080" s="8"/>
      <c r="H1080" s="8"/>
      <c r="I1080" s="8"/>
    </row>
    <row r="1081" spans="2:10" x14ac:dyDescent="0.25">
      <c r="B1081" s="1"/>
      <c r="C1081" s="72"/>
      <c r="D1081" s="30"/>
      <c r="E1081" s="31"/>
      <c r="F1081" s="80"/>
      <c r="G1081" s="8"/>
      <c r="H1081" s="8"/>
      <c r="I1081" s="8"/>
    </row>
    <row r="1082" spans="2:10" x14ac:dyDescent="0.25">
      <c r="B1082" s="1"/>
      <c r="C1082" s="72"/>
      <c r="D1082" s="30"/>
      <c r="E1082" s="31"/>
      <c r="F1082" s="80"/>
      <c r="G1082" s="8"/>
      <c r="H1082" s="8"/>
      <c r="I1082" s="8"/>
    </row>
    <row r="1083" spans="2:10" x14ac:dyDescent="0.25">
      <c r="B1083" s="1"/>
      <c r="C1083" s="72"/>
      <c r="D1083" s="30"/>
      <c r="E1083" s="31"/>
      <c r="F1083" s="80"/>
      <c r="G1083" s="8"/>
      <c r="H1083" s="8"/>
      <c r="I1083" s="8"/>
    </row>
    <row r="1084" spans="2:10" x14ac:dyDescent="0.25">
      <c r="B1084" s="1"/>
      <c r="C1084" s="72"/>
      <c r="D1084" s="30"/>
      <c r="E1084" s="31"/>
      <c r="F1084" s="80"/>
      <c r="G1084" s="8"/>
      <c r="H1084" s="8"/>
      <c r="I1084" s="8"/>
    </row>
    <row r="1085" spans="2:10" x14ac:dyDescent="0.25">
      <c r="B1085" s="1"/>
      <c r="C1085" s="72"/>
      <c r="D1085" s="30"/>
      <c r="E1085" s="31"/>
      <c r="F1085" s="80"/>
      <c r="G1085" s="8"/>
      <c r="H1085" s="8"/>
      <c r="I1085" s="8"/>
    </row>
    <row r="1086" spans="2:10" x14ac:dyDescent="0.25">
      <c r="B1086" s="30"/>
      <c r="C1086" s="31"/>
      <c r="D1086" s="31"/>
      <c r="E1086" s="31"/>
      <c r="F1086" s="62"/>
      <c r="H1086" s="6"/>
      <c r="J1086"/>
    </row>
    <row r="1087" spans="2:10" ht="15.75" x14ac:dyDescent="0.25">
      <c r="B1087" s="30"/>
      <c r="C1087" s="30"/>
      <c r="D1087" s="30"/>
      <c r="E1087" s="31"/>
      <c r="F1087" s="87" t="s">
        <v>240</v>
      </c>
      <c r="H1087" s="6"/>
      <c r="J1087"/>
    </row>
    <row r="1088" spans="2:10" ht="15.75" x14ac:dyDescent="0.25">
      <c r="B1088" s="30"/>
      <c r="C1088" s="30"/>
      <c r="D1088" s="30"/>
      <c r="E1088" s="31"/>
      <c r="F1088" s="87"/>
      <c r="H1088" s="6"/>
      <c r="J1088"/>
    </row>
    <row r="1089" spans="2:10" ht="16.5" thickBot="1" x14ac:dyDescent="0.3">
      <c r="B1089" s="30"/>
      <c r="C1089" s="30"/>
      <c r="D1089" s="30"/>
      <c r="E1089" s="31"/>
      <c r="F1089" s="87"/>
      <c r="H1089" s="6"/>
      <c r="J1089"/>
    </row>
    <row r="1090" spans="2:10" ht="15" customHeight="1" x14ac:dyDescent="0.25">
      <c r="B1090" s="65" t="s">
        <v>147</v>
      </c>
      <c r="C1090" s="65" t="s">
        <v>321</v>
      </c>
      <c r="D1090" s="63" t="s">
        <v>2</v>
      </c>
      <c r="E1090" s="90" t="s">
        <v>2</v>
      </c>
      <c r="F1090" s="89" t="s">
        <v>4</v>
      </c>
      <c r="G1090" s="208" t="s">
        <v>332</v>
      </c>
      <c r="H1090" s="6"/>
      <c r="J1090"/>
    </row>
    <row r="1091" spans="2:10" ht="15.75" thickBot="1" x14ac:dyDescent="0.3">
      <c r="B1091" s="31" t="s">
        <v>3</v>
      </c>
      <c r="C1091" s="31" t="s">
        <v>3</v>
      </c>
      <c r="D1091" s="121" t="s">
        <v>3</v>
      </c>
      <c r="E1091" s="122" t="s">
        <v>3</v>
      </c>
      <c r="F1091" s="123"/>
      <c r="G1091" s="209"/>
      <c r="H1091" s="6"/>
      <c r="J1091"/>
    </row>
    <row r="1092" spans="2:10" x14ac:dyDescent="0.25">
      <c r="B1092" s="48"/>
      <c r="C1092" s="158"/>
      <c r="D1092" s="47"/>
      <c r="E1092" s="47"/>
      <c r="F1092" s="48"/>
      <c r="G1092" s="139"/>
      <c r="H1092" s="6"/>
      <c r="J1092"/>
    </row>
    <row r="1093" spans="2:10" x14ac:dyDescent="0.25">
      <c r="B1093" s="48"/>
      <c r="C1093" s="159"/>
      <c r="D1093" s="47"/>
      <c r="E1093" s="47"/>
      <c r="F1093" s="48"/>
      <c r="G1093" s="129"/>
      <c r="H1093" s="6"/>
      <c r="J1093"/>
    </row>
    <row r="1094" spans="2:10" x14ac:dyDescent="0.25">
      <c r="B1094" s="48"/>
      <c r="C1094" s="160"/>
      <c r="D1094" s="40"/>
      <c r="E1094" s="40"/>
      <c r="F1094" s="45" t="s">
        <v>241</v>
      </c>
      <c r="G1094" s="161"/>
      <c r="H1094" s="6"/>
      <c r="J1094"/>
    </row>
    <row r="1095" spans="2:10" x14ac:dyDescent="0.25">
      <c r="B1095" s="48"/>
      <c r="C1095" s="160"/>
      <c r="D1095" s="40"/>
      <c r="E1095" s="40"/>
      <c r="F1095" s="45"/>
      <c r="G1095" s="161"/>
      <c r="H1095" s="6"/>
      <c r="J1095"/>
    </row>
    <row r="1096" spans="2:10" x14ac:dyDescent="0.25">
      <c r="B1096" s="162"/>
      <c r="C1096" s="159"/>
      <c r="D1096" s="73">
        <v>441</v>
      </c>
      <c r="E1096" s="47"/>
      <c r="F1096" s="73" t="s">
        <v>242</v>
      </c>
      <c r="G1096" s="163">
        <f>G1097</f>
        <v>30000</v>
      </c>
      <c r="H1096" s="6"/>
      <c r="J1096"/>
    </row>
    <row r="1097" spans="2:10" x14ac:dyDescent="0.25">
      <c r="B1097" s="164">
        <v>13</v>
      </c>
      <c r="C1097" s="96" t="s">
        <v>202</v>
      </c>
      <c r="D1097" s="48"/>
      <c r="E1097" s="47" t="s">
        <v>124</v>
      </c>
      <c r="F1097" s="48" t="s">
        <v>250</v>
      </c>
      <c r="G1097" s="165">
        <v>30000</v>
      </c>
      <c r="H1097" s="6"/>
      <c r="J1097"/>
    </row>
    <row r="1098" spans="2:10" x14ac:dyDescent="0.25">
      <c r="B1098" s="164"/>
      <c r="C1098" s="96"/>
      <c r="D1098" s="48"/>
      <c r="E1098" s="47"/>
      <c r="F1098" s="48"/>
      <c r="G1098" s="165"/>
      <c r="H1098" s="6"/>
      <c r="J1098"/>
    </row>
    <row r="1099" spans="2:10" x14ac:dyDescent="0.25">
      <c r="B1099" s="47"/>
      <c r="C1099" s="96"/>
      <c r="D1099" s="73">
        <v>441</v>
      </c>
      <c r="E1099" s="47"/>
      <c r="F1099" s="73" t="s">
        <v>127</v>
      </c>
      <c r="G1099" s="163">
        <f>G1100+G1101</f>
        <v>1197883.81</v>
      </c>
      <c r="H1099" s="6"/>
      <c r="J1099"/>
    </row>
    <row r="1100" spans="2:10" x14ac:dyDescent="0.25">
      <c r="B1100" s="164">
        <v>13</v>
      </c>
      <c r="C1100" s="96" t="s">
        <v>202</v>
      </c>
      <c r="D1100" s="73"/>
      <c r="E1100" s="47" t="s">
        <v>126</v>
      </c>
      <c r="F1100" s="48" t="s">
        <v>243</v>
      </c>
      <c r="G1100" s="165">
        <v>1177883.81</v>
      </c>
      <c r="H1100" s="6"/>
      <c r="J1100"/>
    </row>
    <row r="1101" spans="2:10" x14ac:dyDescent="0.25">
      <c r="B1101" s="164">
        <v>13</v>
      </c>
      <c r="C1101" s="96" t="s">
        <v>202</v>
      </c>
      <c r="D1101" s="73"/>
      <c r="E1101" s="47" t="s">
        <v>126</v>
      </c>
      <c r="F1101" s="48" t="s">
        <v>251</v>
      </c>
      <c r="G1101" s="165">
        <v>20000</v>
      </c>
      <c r="H1101" s="6"/>
      <c r="J1101"/>
    </row>
    <row r="1102" spans="2:10" x14ac:dyDescent="0.25">
      <c r="B1102" s="164"/>
      <c r="C1102" s="166"/>
      <c r="D1102" s="73"/>
      <c r="E1102" s="47"/>
      <c r="F1102" s="48"/>
      <c r="G1102" s="165"/>
      <c r="H1102" s="6"/>
      <c r="J1102"/>
    </row>
    <row r="1103" spans="2:10" x14ac:dyDescent="0.25">
      <c r="B1103" s="47"/>
      <c r="C1103" s="167"/>
      <c r="D1103" s="73">
        <v>441</v>
      </c>
      <c r="E1103" s="47"/>
      <c r="F1103" s="73" t="s">
        <v>131</v>
      </c>
      <c r="G1103" s="163">
        <f>G1105+G1104</f>
        <v>110000</v>
      </c>
      <c r="H1103" s="6"/>
      <c r="J1103"/>
    </row>
    <row r="1104" spans="2:10" x14ac:dyDescent="0.25">
      <c r="B1104" s="159" t="s">
        <v>149</v>
      </c>
      <c r="C1104" s="96" t="s">
        <v>202</v>
      </c>
      <c r="D1104" s="73"/>
      <c r="E1104" s="47" t="s">
        <v>130</v>
      </c>
      <c r="F1104" s="54" t="s">
        <v>377</v>
      </c>
      <c r="G1104" s="168">
        <v>70000</v>
      </c>
      <c r="H1104" s="6"/>
      <c r="J1104"/>
    </row>
    <row r="1105" spans="2:11" x14ac:dyDescent="0.25">
      <c r="B1105" s="164">
        <v>13</v>
      </c>
      <c r="C1105" s="96" t="s">
        <v>202</v>
      </c>
      <c r="D1105" s="73"/>
      <c r="E1105" s="47" t="s">
        <v>130</v>
      </c>
      <c r="F1105" s="48" t="s">
        <v>131</v>
      </c>
      <c r="G1105" s="165">
        <v>40000</v>
      </c>
      <c r="H1105" s="6"/>
      <c r="J1105"/>
    </row>
    <row r="1106" spans="2:11" x14ac:dyDescent="0.25">
      <c r="B1106" s="169"/>
      <c r="C1106" s="166"/>
      <c r="D1106" s="73"/>
      <c r="E1106" s="47"/>
      <c r="F1106" s="48"/>
      <c r="G1106" s="165"/>
      <c r="H1106" s="6"/>
      <c r="J1106"/>
    </row>
    <row r="1107" spans="2:11" x14ac:dyDescent="0.25">
      <c r="B1107" s="159"/>
      <c r="C1107" s="170"/>
      <c r="D1107" s="73">
        <v>441</v>
      </c>
      <c r="E1107" s="47"/>
      <c r="F1107" s="73" t="s">
        <v>129</v>
      </c>
      <c r="G1107" s="163">
        <f>G1108+G1109+G1110</f>
        <v>130000</v>
      </c>
      <c r="H1107" s="6"/>
      <c r="J1107"/>
    </row>
    <row r="1108" spans="2:11" x14ac:dyDescent="0.25">
      <c r="B1108" s="159" t="s">
        <v>149</v>
      </c>
      <c r="C1108" s="96" t="s">
        <v>202</v>
      </c>
      <c r="D1108" s="73"/>
      <c r="E1108" s="47" t="s">
        <v>128</v>
      </c>
      <c r="F1108" s="48" t="s">
        <v>129</v>
      </c>
      <c r="G1108" s="165">
        <v>60000</v>
      </c>
      <c r="H1108" s="6"/>
      <c r="J1108"/>
    </row>
    <row r="1109" spans="2:11" x14ac:dyDescent="0.25">
      <c r="B1109" s="159" t="s">
        <v>149</v>
      </c>
      <c r="C1109" s="96" t="s">
        <v>202</v>
      </c>
      <c r="D1109" s="73"/>
      <c r="E1109" s="47" t="s">
        <v>128</v>
      </c>
      <c r="F1109" s="48" t="s">
        <v>244</v>
      </c>
      <c r="G1109" s="165">
        <v>60000</v>
      </c>
      <c r="H1109" s="6"/>
      <c r="J1109"/>
    </row>
    <row r="1110" spans="2:11" x14ac:dyDescent="0.25">
      <c r="B1110" s="159" t="s">
        <v>184</v>
      </c>
      <c r="C1110" s="171" t="s">
        <v>202</v>
      </c>
      <c r="D1110" s="102"/>
      <c r="E1110" s="172" t="s">
        <v>128</v>
      </c>
      <c r="F1110" s="173" t="s">
        <v>339</v>
      </c>
      <c r="G1110" s="174">
        <v>10000</v>
      </c>
      <c r="H1110" s="6"/>
      <c r="J1110"/>
    </row>
    <row r="1111" spans="2:11" x14ac:dyDescent="0.25">
      <c r="B1111" s="159"/>
      <c r="C1111" s="171"/>
      <c r="D1111" s="102"/>
      <c r="E1111" s="172"/>
      <c r="F1111" s="173"/>
      <c r="G1111" s="174"/>
      <c r="H1111" s="6"/>
      <c r="J1111"/>
    </row>
    <row r="1112" spans="2:11" ht="15.75" thickBot="1" x14ac:dyDescent="0.3">
      <c r="B1112" s="128"/>
      <c r="C1112" s="96"/>
      <c r="D1112" s="73"/>
      <c r="E1112" s="47"/>
      <c r="F1112" s="59" t="s">
        <v>245</v>
      </c>
      <c r="G1112" s="175">
        <f>G1099+G1103+G1107+G1096</f>
        <v>1467883.81</v>
      </c>
      <c r="H1112" s="6"/>
      <c r="J1112"/>
    </row>
    <row r="1113" spans="2:11" x14ac:dyDescent="0.25">
      <c r="B1113" s="30"/>
      <c r="C1113" s="31"/>
      <c r="D1113" s="31"/>
      <c r="E1113" s="31"/>
      <c r="F1113" s="62"/>
      <c r="H1113" s="6"/>
      <c r="J1113"/>
    </row>
    <row r="1114" spans="2:11" ht="15.75" thickBot="1" x14ac:dyDescent="0.3">
      <c r="B1114" s="30"/>
      <c r="C1114" s="31"/>
      <c r="D1114" s="31"/>
      <c r="E1114" s="31"/>
      <c r="F1114" s="62"/>
      <c r="H1114" s="6"/>
      <c r="J1114"/>
    </row>
    <row r="1115" spans="2:11" ht="15.75" thickBot="1" x14ac:dyDescent="0.3">
      <c r="B1115" s="214"/>
      <c r="C1115" s="215"/>
      <c r="D1115" s="215"/>
      <c r="E1115" s="216"/>
      <c r="F1115" s="176" t="s">
        <v>246</v>
      </c>
      <c r="G1115" s="157">
        <f>G1063+G1112</f>
        <v>11280000</v>
      </c>
      <c r="H1115" s="6"/>
      <c r="J1115"/>
    </row>
    <row r="1116" spans="2:11" x14ac:dyDescent="0.25">
      <c r="B1116" s="30"/>
      <c r="C1116" s="31"/>
      <c r="D1116" s="31"/>
      <c r="E1116" s="31"/>
      <c r="F1116" s="62"/>
      <c r="G1116" s="8"/>
      <c r="H1116" s="8"/>
      <c r="I1116" s="8"/>
      <c r="J1116" s="8"/>
    </row>
    <row r="1117" spans="2:11" x14ac:dyDescent="0.25">
      <c r="B1117" s="30"/>
      <c r="C1117" s="31"/>
      <c r="D1117" s="31"/>
      <c r="E1117" s="31"/>
      <c r="F1117" s="62"/>
    </row>
    <row r="1118" spans="2:11" ht="15.75" x14ac:dyDescent="0.25">
      <c r="B1118" s="30"/>
      <c r="C1118" s="10"/>
      <c r="D1118" s="10"/>
      <c r="E1118" s="10"/>
      <c r="F1118" s="177"/>
      <c r="G1118" s="10"/>
      <c r="H1118" s="10"/>
      <c r="I1118" s="11"/>
      <c r="J1118" s="14"/>
      <c r="K1118" s="10"/>
    </row>
    <row r="1119" spans="2:11" ht="15.75" x14ac:dyDescent="0.25">
      <c r="B1119" s="30"/>
      <c r="C1119" s="31"/>
      <c r="D1119" s="31"/>
      <c r="E1119" s="31"/>
      <c r="F1119" s="84" t="s">
        <v>376</v>
      </c>
    </row>
    <row r="1120" spans="2:11" ht="15.75" x14ac:dyDescent="0.25">
      <c r="B1120" s="30"/>
      <c r="C1120" s="31"/>
      <c r="D1120" s="31"/>
      <c r="E1120" s="31"/>
      <c r="F1120" s="84"/>
    </row>
    <row r="1121" spans="2:11" x14ac:dyDescent="0.25">
      <c r="B1121" s="30"/>
      <c r="C1121" s="31"/>
      <c r="D1121" s="31"/>
      <c r="E1121" s="31"/>
      <c r="F1121" s="62"/>
    </row>
    <row r="1122" spans="2:11" ht="15.75" x14ac:dyDescent="0.25">
      <c r="B1122" s="30"/>
      <c r="C1122" s="10" t="s">
        <v>330</v>
      </c>
      <c r="F1122" s="178"/>
    </row>
    <row r="1123" spans="2:11" ht="15.75" x14ac:dyDescent="0.25">
      <c r="B1123" s="30"/>
      <c r="C1123" s="10"/>
      <c r="D1123" s="10"/>
      <c r="E1123" s="10"/>
      <c r="F1123" s="177"/>
      <c r="G1123" s="10"/>
      <c r="H1123" s="10"/>
      <c r="I1123" s="10"/>
      <c r="J1123" s="14"/>
      <c r="K1123" s="10"/>
    </row>
    <row r="1124" spans="2:11" x14ac:dyDescent="0.25">
      <c r="B1124" s="30"/>
    </row>
    <row r="1125" spans="2:11" ht="15.75" x14ac:dyDescent="0.25">
      <c r="B1125" s="87"/>
      <c r="C1125" s="24" t="s">
        <v>293</v>
      </c>
      <c r="D1125" s="24" t="s">
        <v>382</v>
      </c>
      <c r="E1125" s="24"/>
      <c r="F1125" s="24"/>
    </row>
    <row r="1126" spans="2:11" ht="15.75" x14ac:dyDescent="0.25">
      <c r="B1126" s="87"/>
      <c r="C1126" s="24" t="s">
        <v>383</v>
      </c>
      <c r="D1126" s="24"/>
      <c r="E1126" s="24"/>
      <c r="F1126" s="24"/>
    </row>
    <row r="1127" spans="2:11" ht="15.75" x14ac:dyDescent="0.25">
      <c r="B1127" s="87"/>
      <c r="C1127" s="24"/>
      <c r="D1127" s="24"/>
      <c r="E1127" s="24"/>
      <c r="F1127" s="24"/>
    </row>
    <row r="1129" spans="2:11" ht="15.75" x14ac:dyDescent="0.25">
      <c r="F1129" s="178" t="s">
        <v>329</v>
      </c>
    </row>
    <row r="1130" spans="2:11" x14ac:dyDescent="0.25">
      <c r="F1130" s="179" t="s">
        <v>283</v>
      </c>
    </row>
    <row r="1131" spans="2:11" x14ac:dyDescent="0.25">
      <c r="F1131" s="179" t="s">
        <v>284</v>
      </c>
    </row>
  </sheetData>
  <mergeCells count="135">
    <mergeCell ref="C19:F19"/>
    <mergeCell ref="B1115:E1115"/>
    <mergeCell ref="G56:G57"/>
    <mergeCell ref="G107:G108"/>
    <mergeCell ref="G265:G266"/>
    <mergeCell ref="G312:G313"/>
    <mergeCell ref="G360:G361"/>
    <mergeCell ref="G387:G388"/>
    <mergeCell ref="G416:G417"/>
    <mergeCell ref="G467:G468"/>
    <mergeCell ref="G520:G521"/>
    <mergeCell ref="B1042:B1061"/>
    <mergeCell ref="D1043:D1047"/>
    <mergeCell ref="D1049:D1050"/>
    <mergeCell ref="D1052:D1054"/>
    <mergeCell ref="G1038:G1039"/>
    <mergeCell ref="G1090:G1091"/>
    <mergeCell ref="G572:G573"/>
    <mergeCell ref="G624:G625"/>
    <mergeCell ref="G675:G676"/>
    <mergeCell ref="G726:G727"/>
    <mergeCell ref="G779:G780"/>
    <mergeCell ref="G830:G831"/>
    <mergeCell ref="G882:G883"/>
    <mergeCell ref="G934:G935"/>
    <mergeCell ref="G985:G986"/>
    <mergeCell ref="D680:D684"/>
    <mergeCell ref="D898:D900"/>
    <mergeCell ref="D344:D345"/>
    <mergeCell ref="C359:F359"/>
    <mergeCell ref="C622:F622"/>
    <mergeCell ref="D533:D534"/>
    <mergeCell ref="D536:D538"/>
    <mergeCell ref="C570:G570"/>
    <mergeCell ref="C777:F777"/>
    <mergeCell ref="D398:D399"/>
    <mergeCell ref="D401:D403"/>
    <mergeCell ref="C414:F414"/>
    <mergeCell ref="D834:D838"/>
    <mergeCell ref="D842:D843"/>
    <mergeCell ref="D845:D847"/>
    <mergeCell ref="D496:D497"/>
    <mergeCell ref="D501:D510"/>
    <mergeCell ref="C1063:E1063"/>
    <mergeCell ref="D810:D814"/>
    <mergeCell ref="C880:F880"/>
    <mergeCell ref="B988:B1010"/>
    <mergeCell ref="D989:D993"/>
    <mergeCell ref="D997:D998"/>
    <mergeCell ref="D1000:D1002"/>
    <mergeCell ref="C932:F932"/>
    <mergeCell ref="B938:B963"/>
    <mergeCell ref="D939:D943"/>
    <mergeCell ref="D947:D950"/>
    <mergeCell ref="D952:D954"/>
    <mergeCell ref="D959:D960"/>
    <mergeCell ref="C983:F983"/>
    <mergeCell ref="B886:B909"/>
    <mergeCell ref="D887:D891"/>
    <mergeCell ref="D895:D896"/>
    <mergeCell ref="B783:B814"/>
    <mergeCell ref="D784:D788"/>
    <mergeCell ref="D792:D793"/>
    <mergeCell ref="D795:D798"/>
    <mergeCell ref="D805:D806"/>
    <mergeCell ref="B833:B857"/>
    <mergeCell ref="C1036:F1036"/>
    <mergeCell ref="B524:B546"/>
    <mergeCell ref="D525:D529"/>
    <mergeCell ref="C465:F465"/>
    <mergeCell ref="D429:D431"/>
    <mergeCell ref="D433:D436"/>
    <mergeCell ref="D445:D446"/>
    <mergeCell ref="D421:D425"/>
    <mergeCell ref="C386:F386"/>
    <mergeCell ref="D269:D273"/>
    <mergeCell ref="D277:D279"/>
    <mergeCell ref="D281:D286"/>
    <mergeCell ref="D288:D289"/>
    <mergeCell ref="D480:D482"/>
    <mergeCell ref="D484:D489"/>
    <mergeCell ref="B730:B752"/>
    <mergeCell ref="D731:D735"/>
    <mergeCell ref="D739:D740"/>
    <mergeCell ref="D742:D745"/>
    <mergeCell ref="B628:B663"/>
    <mergeCell ref="D629:D633"/>
    <mergeCell ref="D638:D639"/>
    <mergeCell ref="D641:D643"/>
    <mergeCell ref="D649:D650"/>
    <mergeCell ref="D654:D659"/>
    <mergeCell ref="D688:D689"/>
    <mergeCell ref="D691:D693"/>
    <mergeCell ref="C725:F725"/>
    <mergeCell ref="B679:B703"/>
    <mergeCell ref="D54:F54"/>
    <mergeCell ref="D74:D76"/>
    <mergeCell ref="D143:D146"/>
    <mergeCell ref="D152:D158"/>
    <mergeCell ref="C264:F264"/>
    <mergeCell ref="D61:D64"/>
    <mergeCell ref="D66:D67"/>
    <mergeCell ref="D69:D72"/>
    <mergeCell ref="D135:D136"/>
    <mergeCell ref="D162:D165"/>
    <mergeCell ref="D169:D170"/>
    <mergeCell ref="D82:D84"/>
    <mergeCell ref="D104:F104"/>
    <mergeCell ref="D111:D115"/>
    <mergeCell ref="D121:D124"/>
    <mergeCell ref="D126:D133"/>
    <mergeCell ref="D22:F22"/>
    <mergeCell ref="D28:F28"/>
    <mergeCell ref="B576:B603"/>
    <mergeCell ref="D577:D581"/>
    <mergeCell ref="D583:D585"/>
    <mergeCell ref="D587:D589"/>
    <mergeCell ref="D599:D600"/>
    <mergeCell ref="B391:B411"/>
    <mergeCell ref="B268:B307"/>
    <mergeCell ref="D292:D293"/>
    <mergeCell ref="D296:D299"/>
    <mergeCell ref="B364:B385"/>
    <mergeCell ref="D365:D369"/>
    <mergeCell ref="D373:D374"/>
    <mergeCell ref="D376:D378"/>
    <mergeCell ref="B316:B351"/>
    <mergeCell ref="D317:D321"/>
    <mergeCell ref="D326:D327"/>
    <mergeCell ref="D329:D335"/>
    <mergeCell ref="C310:F310"/>
    <mergeCell ref="D392:D396"/>
    <mergeCell ref="B420:B450"/>
    <mergeCell ref="B471:B515"/>
    <mergeCell ref="D472:D476"/>
  </mergeCells>
  <phoneticPr fontId="23" type="noConversion"/>
  <pageMargins left="0" right="0" top="0" bottom="0" header="0" footer="0"/>
  <pageSetup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C156F-91BE-41A4-8D87-FD27CF3811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</dc:creator>
  <cp:lastModifiedBy>Melisa</cp:lastModifiedBy>
  <cp:lastPrinted>2024-10-31T08:48:33Z</cp:lastPrinted>
  <dcterms:created xsi:type="dcterms:W3CDTF">2023-10-30T13:00:30Z</dcterms:created>
  <dcterms:modified xsi:type="dcterms:W3CDTF">2024-11-01T07:02:23Z</dcterms:modified>
</cp:coreProperties>
</file>